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490" windowHeight="5445"/>
  </bookViews>
  <sheets>
    <sheet name="Syndicats" sheetId="1" r:id="rId1"/>
  </sheets>
  <definedNames>
    <definedName name="_xlnm.Print_Area" localSheetId="0">Syndicats!$A$1:$F$58</definedName>
  </definedNames>
  <calcPr calcId="125725"/>
</workbook>
</file>

<file path=xl/calcChain.xml><?xml version="1.0" encoding="utf-8"?>
<calcChain xmlns="http://schemas.openxmlformats.org/spreadsheetml/2006/main">
  <c r="D20" i="1"/>
  <c r="D16"/>
  <c r="D17"/>
  <c r="D28" l="1"/>
  <c r="D27"/>
  <c r="D26"/>
  <c r="D25"/>
  <c r="D21" l="1"/>
  <c r="A56"/>
  <c r="A55"/>
  <c r="A54"/>
  <c r="A53"/>
  <c r="A52"/>
  <c r="A51"/>
  <c r="D6"/>
  <c r="D7"/>
  <c r="D8"/>
  <c r="B10"/>
  <c r="C10"/>
  <c r="E10"/>
  <c r="E51" s="1"/>
  <c r="F10"/>
  <c r="F51" s="1"/>
  <c r="D13"/>
  <c r="D14"/>
  <c r="D15"/>
  <c r="D18"/>
  <c r="D19"/>
  <c r="B22"/>
  <c r="B52" s="1"/>
  <c r="C22"/>
  <c r="C52" s="1"/>
  <c r="E22"/>
  <c r="E52" s="1"/>
  <c r="F22"/>
  <c r="F52" s="1"/>
  <c r="B29"/>
  <c r="C29"/>
  <c r="E29"/>
  <c r="E53" s="1"/>
  <c r="F29"/>
  <c r="F53" s="1"/>
  <c r="D32"/>
  <c r="D33"/>
  <c r="D34"/>
  <c r="D35"/>
  <c r="D36"/>
  <c r="B37"/>
  <c r="B54" s="1"/>
  <c r="C37"/>
  <c r="C54" s="1"/>
  <c r="E37"/>
  <c r="E54" s="1"/>
  <c r="F37"/>
  <c r="F54" s="1"/>
  <c r="D40"/>
  <c r="D41"/>
  <c r="D42"/>
  <c r="D43"/>
  <c r="B44"/>
  <c r="B55" s="1"/>
  <c r="C44"/>
  <c r="C55" s="1"/>
  <c r="E44"/>
  <c r="E55" s="1"/>
  <c r="F44"/>
  <c r="F55" s="1"/>
  <c r="D47"/>
  <c r="D48" s="1"/>
  <c r="D56" s="1"/>
  <c r="B48"/>
  <c r="B56" s="1"/>
  <c r="C48"/>
  <c r="C56" s="1"/>
  <c r="E48"/>
  <c r="E56" s="1"/>
  <c r="F48"/>
  <c r="F56" s="1"/>
  <c r="B51"/>
  <c r="C51"/>
  <c r="B53"/>
  <c r="C53"/>
  <c r="D44" l="1"/>
  <c r="D55" s="1"/>
  <c r="D54"/>
  <c r="D37"/>
  <c r="D53"/>
  <c r="D29"/>
  <c r="D52"/>
  <c r="D22"/>
  <c r="D51"/>
  <c r="D10"/>
  <c r="F57"/>
  <c r="B57"/>
  <c r="C57"/>
  <c r="E57"/>
  <c r="D57" l="1"/>
</calcChain>
</file>

<file path=xl/sharedStrings.xml><?xml version="1.0" encoding="utf-8"?>
<sst xmlns="http://schemas.openxmlformats.org/spreadsheetml/2006/main" count="50" uniqueCount="50">
  <si>
    <t>Dette consolidée</t>
  </si>
  <si>
    <t>Dépenses</t>
  </si>
  <si>
    <t>Recettes</t>
  </si>
  <si>
    <t>Nets</t>
  </si>
  <si>
    <t>ESRN (Neuchâtel)</t>
  </si>
  <si>
    <t>CESCOLE (Colombier)</t>
  </si>
  <si>
    <t>Les Cerisiers (Gorgier)</t>
  </si>
  <si>
    <t>La Fontenelle (Cernier)</t>
  </si>
  <si>
    <t>Châtellenie (Marin-Epagnier)</t>
  </si>
  <si>
    <t>Boudry-Cortaillod (Cortaillod)</t>
  </si>
  <si>
    <t>La Saunerie (Colombier)</t>
  </si>
  <si>
    <t>Canep (Corcelles-Cormondrèche)</t>
  </si>
  <si>
    <t>La Béroche (St-Aubin-Sauges)</t>
  </si>
  <si>
    <t xml:space="preserve">Coffrane-Les Geneveys/Coffrane-Coffrane </t>
  </si>
  <si>
    <t>Montmollin-Rochefort (Montmollin)</t>
  </si>
  <si>
    <t>SEHB (St-Aubin-Sauges)</t>
  </si>
  <si>
    <t>SEVAB (La Brévine)</t>
  </si>
  <si>
    <t>SIVAMO (La Chaux-de-Fonds)</t>
  </si>
  <si>
    <t>Théâtre régional (Neuchâtel)</t>
  </si>
  <si>
    <t>Patinoires Littoral (Neuchâtel)</t>
  </si>
  <si>
    <t>SIAALN (Colombier)</t>
  </si>
  <si>
    <t>SFB (Saint-Aubin- Sauges)</t>
  </si>
  <si>
    <t>SPIVAL (Fontaines)</t>
  </si>
  <si>
    <t>STIVAB (Le Cerneux-Péquignot)</t>
  </si>
  <si>
    <t>Récapitulation</t>
  </si>
  <si>
    <t>SIEL (Le Landeron, Lignières, La Neuveville)</t>
  </si>
  <si>
    <t>SFBL (Marin)</t>
  </si>
  <si>
    <t>SPVDRN (Feu Val-de-Ruz Nord)</t>
  </si>
  <si>
    <t>SITEBCO (Boudry) syndicat régional</t>
  </si>
  <si>
    <t xml:space="preserve">Syndicats </t>
  </si>
  <si>
    <t>Ecoles secondaires (5)</t>
  </si>
  <si>
    <t>Stations d'épuration (9)</t>
  </si>
  <si>
    <t>Total Stations d'épuration (9)</t>
  </si>
  <si>
    <t>Adduction d'eau (4)</t>
  </si>
  <si>
    <t>Total Adduction d'eau (4)</t>
  </si>
  <si>
    <t>Culture loisirs sport (5)</t>
  </si>
  <si>
    <t>Total Culture loisirs sport (5)</t>
  </si>
  <si>
    <t>Stand de Tir (1)</t>
  </si>
  <si>
    <t>Total Stand de Tir (1)</t>
  </si>
  <si>
    <t>Coffrane-Les Geneveys/Coffrane-Coffrane/Montmollin</t>
  </si>
  <si>
    <t>Ensemble des syndicats intercommunaux (27) et régionaux (1)</t>
  </si>
  <si>
    <t>Sécurité - service du feu (4)</t>
  </si>
  <si>
    <t>Total Sécurité - service du feu (4)</t>
  </si>
  <si>
    <t>SPVDRO (Feu Sud-Ouest)</t>
  </si>
  <si>
    <t>Syndicats intercommunaux et régionaux en 2011</t>
  </si>
  <si>
    <t>Comptes des investissements 2011</t>
  </si>
  <si>
    <t>Chiffres de 2010 (27 et 1)</t>
  </si>
  <si>
    <t>Total Ecoles secondaires (4)</t>
  </si>
  <si>
    <t xml:space="preserve">MULTIRUZ (Cernier) épuration et aduction d'eau </t>
  </si>
  <si>
    <t>Bilans                       à fin 2011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</si>
</sst>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12">
    <font>
      <sz val="10"/>
      <name val="MS Sans Serif"/>
    </font>
    <font>
      <sz val="10"/>
      <name val="MS Sans Serif"/>
      <family val="2"/>
    </font>
    <font>
      <sz val="6"/>
      <name val="Small Fonts"/>
      <family val="2"/>
    </font>
    <font>
      <b/>
      <sz val="18"/>
      <color theme="3"/>
      <name val="Cambria"/>
      <family val="2"/>
      <scheme val="maj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34998626667073579"/>
      </right>
      <top style="thin">
        <color indexed="64"/>
      </top>
      <bottom/>
      <diagonal/>
    </border>
    <border>
      <left style="medium">
        <color theme="0" tint="-0.34998626667073579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4659260841701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2499465926084170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40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2" borderId="2" xfId="1" applyNumberFormat="1" applyFont="1" applyFill="1" applyBorder="1" applyAlignment="1" applyProtection="1">
      <alignment vertical="center"/>
    </xf>
    <xf numFmtId="38" fontId="9" fillId="2" borderId="2" xfId="2" applyNumberFormat="1" applyFont="1" applyFill="1" applyBorder="1" applyAlignment="1" applyProtection="1">
      <alignment vertical="center"/>
    </xf>
    <xf numFmtId="38" fontId="9" fillId="2" borderId="3" xfId="2" applyNumberFormat="1" applyFont="1" applyFill="1" applyBorder="1" applyAlignment="1" applyProtection="1">
      <alignment vertical="center"/>
    </xf>
    <xf numFmtId="3" fontId="9" fillId="2" borderId="3" xfId="1" applyNumberFormat="1" applyFont="1" applyFill="1" applyBorder="1" applyAlignment="1" applyProtection="1">
      <alignment vertical="center"/>
    </xf>
    <xf numFmtId="38" fontId="9" fillId="2" borderId="0" xfId="2" applyNumberFormat="1" applyFont="1" applyFill="1" applyBorder="1" applyAlignment="1" applyProtection="1">
      <alignment vertical="center"/>
    </xf>
    <xf numFmtId="3" fontId="9" fillId="2" borderId="0" xfId="1" applyNumberFormat="1" applyFont="1" applyFill="1" applyBorder="1" applyAlignment="1" applyProtection="1">
      <alignment vertical="center"/>
    </xf>
    <xf numFmtId="0" fontId="9" fillId="0" borderId="0" xfId="0" applyFont="1" applyProtection="1"/>
    <xf numFmtId="0" fontId="10" fillId="2" borderId="0" xfId="0" applyFont="1" applyFill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vertical="center"/>
    </xf>
    <xf numFmtId="164" fontId="6" fillId="2" borderId="0" xfId="3" applyNumberFormat="1" applyFont="1" applyFill="1" applyBorder="1" applyAlignment="1" applyProtection="1">
      <alignment horizontal="left" vertical="center"/>
    </xf>
    <xf numFmtId="164" fontId="6" fillId="2" borderId="0" xfId="3" applyNumberFormat="1" applyFont="1" applyFill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3" fontId="4" fillId="2" borderId="9" xfId="1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10" xfId="0" applyNumberFormat="1" applyFont="1" applyFill="1" applyBorder="1" applyAlignment="1" applyProtection="1">
      <alignment vertical="center"/>
    </xf>
    <xf numFmtId="3" fontId="4" fillId="2" borderId="10" xfId="1" applyNumberFormat="1" applyFont="1" applyFill="1" applyBorder="1" applyAlignment="1" applyProtection="1">
      <alignment vertical="center"/>
    </xf>
    <xf numFmtId="3" fontId="4" fillId="2" borderId="7" xfId="0" applyNumberFormat="1" applyFont="1" applyFill="1" applyBorder="1" applyAlignment="1" applyProtection="1">
      <alignment vertical="center"/>
    </xf>
    <xf numFmtId="3" fontId="4" fillId="2" borderId="11" xfId="0" applyNumberFormat="1" applyFont="1" applyFill="1" applyBorder="1" applyAlignment="1" applyProtection="1">
      <alignment vertical="center"/>
    </xf>
    <xf numFmtId="3" fontId="4" fillId="2" borderId="11" xfId="1" applyNumberFormat="1" applyFont="1" applyFill="1" applyBorder="1" applyAlignment="1" applyProtection="1">
      <alignment vertical="center"/>
    </xf>
    <xf numFmtId="3" fontId="4" fillId="2" borderId="4" xfId="1" applyNumberFormat="1" applyFont="1" applyFill="1" applyBorder="1" applyAlignment="1" applyProtection="1">
      <alignment vertical="center"/>
    </xf>
    <xf numFmtId="38" fontId="4" fillId="2" borderId="8" xfId="2" applyNumberFormat="1" applyFont="1" applyFill="1" applyBorder="1" applyAlignment="1" applyProtection="1">
      <alignment vertical="center"/>
    </xf>
    <xf numFmtId="3" fontId="4" fillId="2" borderId="8" xfId="1" applyNumberFormat="1" applyFont="1" applyFill="1" applyBorder="1" applyAlignment="1" applyProtection="1">
      <alignment vertical="center"/>
    </xf>
    <xf numFmtId="3" fontId="9" fillId="2" borderId="12" xfId="1" applyNumberFormat="1" applyFont="1" applyFill="1" applyBorder="1" applyAlignment="1" applyProtection="1">
      <alignment vertical="center"/>
    </xf>
    <xf numFmtId="3" fontId="11" fillId="3" borderId="13" xfId="0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4" fillId="3" borderId="15" xfId="0" applyNumberFormat="1" applyFont="1" applyFill="1" applyBorder="1" applyAlignment="1" applyProtection="1">
      <alignment vertical="center"/>
    </xf>
    <xf numFmtId="3" fontId="4" fillId="2" borderId="16" xfId="1" applyNumberFormat="1" applyFont="1" applyFill="1" applyBorder="1" applyAlignment="1" applyProtection="1">
      <alignment vertical="center"/>
    </xf>
    <xf numFmtId="3" fontId="4" fillId="2" borderId="17" xfId="1" applyNumberFormat="1" applyFont="1" applyFill="1" applyBorder="1" applyAlignment="1" applyProtection="1">
      <alignment vertical="center"/>
    </xf>
    <xf numFmtId="3" fontId="4" fillId="2" borderId="18" xfId="1" applyNumberFormat="1" applyFont="1" applyFill="1" applyBorder="1" applyAlignment="1" applyProtection="1">
      <alignment vertical="center"/>
    </xf>
    <xf numFmtId="3" fontId="11" fillId="3" borderId="19" xfId="0" applyNumberFormat="1" applyFont="1" applyFill="1" applyBorder="1" applyAlignment="1" applyProtection="1">
      <alignment vertical="center"/>
    </xf>
    <xf numFmtId="3" fontId="4" fillId="2" borderId="20" xfId="1" applyNumberFormat="1" applyFont="1" applyFill="1" applyBorder="1" applyAlignment="1" applyProtection="1">
      <alignment vertical="center"/>
    </xf>
    <xf numFmtId="3" fontId="8" fillId="2" borderId="21" xfId="0" applyNumberFormat="1" applyFont="1" applyFill="1" applyBorder="1" applyAlignment="1" applyProtection="1">
      <alignment vertical="center"/>
    </xf>
    <xf numFmtId="3" fontId="9" fillId="2" borderId="22" xfId="1" applyNumberFormat="1" applyFont="1" applyFill="1" applyBorder="1" applyAlignment="1" applyProtection="1">
      <alignment vertical="center"/>
    </xf>
    <xf numFmtId="3" fontId="8" fillId="2" borderId="23" xfId="0" applyNumberFormat="1" applyFont="1" applyFill="1" applyBorder="1" applyAlignment="1" applyProtection="1">
      <alignment vertical="center"/>
    </xf>
    <xf numFmtId="3" fontId="11" fillId="3" borderId="19" xfId="0" applyNumberFormat="1" applyFont="1" applyFill="1" applyBorder="1" applyAlignment="1" applyProtection="1">
      <alignment vertical="center" wrapText="1"/>
    </xf>
    <xf numFmtId="3" fontId="4" fillId="3" borderId="24" xfId="0" applyNumberFormat="1" applyFont="1" applyFill="1" applyBorder="1" applyAlignment="1" applyProtection="1">
      <alignment vertical="center"/>
    </xf>
    <xf numFmtId="3" fontId="4" fillId="2" borderId="25" xfId="1" applyNumberFormat="1" applyFont="1" applyFill="1" applyBorder="1" applyAlignment="1" applyProtection="1">
      <alignment vertical="center"/>
    </xf>
    <xf numFmtId="3" fontId="4" fillId="2" borderId="26" xfId="1" applyNumberFormat="1" applyFont="1" applyFill="1" applyBorder="1" applyAlignment="1" applyProtection="1">
      <alignment vertical="center"/>
    </xf>
    <xf numFmtId="3" fontId="8" fillId="2" borderId="30" xfId="0" applyNumberFormat="1" applyFont="1" applyFill="1" applyBorder="1" applyAlignment="1" applyProtection="1">
      <alignment vertical="center"/>
    </xf>
    <xf numFmtId="3" fontId="4" fillId="3" borderId="32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/>
    <xf numFmtId="3" fontId="8" fillId="2" borderId="0" xfId="1" applyNumberFormat="1" applyFont="1" applyFill="1" applyBorder="1" applyAlignment="1" applyProtection="1">
      <alignment vertical="center"/>
    </xf>
    <xf numFmtId="0" fontId="9" fillId="2" borderId="0" xfId="0" applyFont="1" applyFill="1" applyProtection="1"/>
    <xf numFmtId="0" fontId="5" fillId="2" borderId="0" xfId="3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64" fontId="4" fillId="3" borderId="28" xfId="0" applyNumberFormat="1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3" fontId="5" fillId="3" borderId="27" xfId="0" applyNumberFormat="1" applyFont="1" applyFill="1" applyBorder="1" applyAlignment="1" applyProtection="1">
      <alignment horizontal="left" vertical="center"/>
    </xf>
    <xf numFmtId="3" fontId="5" fillId="3" borderId="31" xfId="0" applyNumberFormat="1" applyFont="1" applyFill="1" applyBorder="1" applyAlignment="1" applyProtection="1">
      <alignment horizontal="left" vertical="center"/>
    </xf>
  </cellXfs>
  <cellStyles count="4">
    <cellStyle name="cadrage" xfId="1"/>
    <cellStyle name="Milliers" xfId="2" builtinId="3"/>
    <cellStyle name="Normal" xfId="0" builtinId="0"/>
    <cellStyle name="Titre" xfId="3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9"/>
  <sheetViews>
    <sheetView tabSelected="1" zoomScale="150" zoomScaleNormal="150" workbookViewId="0">
      <pane xSplit="1" ySplit="3" topLeftCell="B4" activePane="bottomRight" state="frozenSplit"/>
      <selection pane="topRight" activeCell="B1" sqref="B1"/>
      <selection pane="bottomLeft" activeCell="A5" sqref="A5"/>
      <selection pane="bottomRight" activeCell="B3" sqref="B3"/>
    </sheetView>
  </sheetViews>
  <sheetFormatPr baseColWidth="10" defaultColWidth="10.7109375" defaultRowHeight="11.25"/>
  <cols>
    <col min="1" max="1" width="38.7109375" style="9" customWidth="1"/>
    <col min="2" max="4" width="10.7109375" style="9" customWidth="1"/>
    <col min="5" max="6" width="12.7109375" style="9" customWidth="1"/>
    <col min="7" max="16384" width="10.7109375" style="9"/>
  </cols>
  <sheetData>
    <row r="1" spans="1:26" s="14" customFormat="1" ht="18" customHeight="1" thickBot="1">
      <c r="A1" s="10" t="s">
        <v>44</v>
      </c>
      <c r="B1" s="11"/>
      <c r="C1" s="12"/>
      <c r="D1" s="13"/>
      <c r="E1" s="13"/>
      <c r="F1" s="13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s="1" customFormat="1" ht="15" customHeight="1">
      <c r="A2" s="56" t="s">
        <v>29</v>
      </c>
      <c r="B2" s="51" t="s">
        <v>45</v>
      </c>
      <c r="C2" s="51"/>
      <c r="D2" s="51"/>
      <c r="E2" s="52" t="s">
        <v>0</v>
      </c>
      <c r="F2" s="54" t="s">
        <v>49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s="2" customFormat="1" ht="15" customHeight="1" thickBot="1">
      <c r="A3" s="57"/>
      <c r="B3" s="44" t="s">
        <v>1</v>
      </c>
      <c r="C3" s="44" t="s">
        <v>2</v>
      </c>
      <c r="D3" s="44" t="s">
        <v>3</v>
      </c>
      <c r="E3" s="53"/>
      <c r="F3" s="55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s="2" customFormat="1" ht="12.95" customHeight="1" thickBot="1">
      <c r="A4" s="43"/>
      <c r="B4" s="8"/>
      <c r="C4" s="7"/>
      <c r="D4" s="8"/>
      <c r="E4" s="8"/>
      <c r="F4" s="2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s="2" customFormat="1" ht="15" customHeight="1" thickBot="1">
      <c r="A5" s="28" t="s">
        <v>30</v>
      </c>
      <c r="B5" s="8"/>
      <c r="C5" s="7"/>
      <c r="D5" s="8"/>
      <c r="E5" s="8"/>
      <c r="F5" s="2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s="2" customFormat="1" ht="12.95" customHeight="1">
      <c r="A6" s="30" t="s">
        <v>4</v>
      </c>
      <c r="B6" s="15">
        <v>178624</v>
      </c>
      <c r="C6" s="16">
        <v>3940</v>
      </c>
      <c r="D6" s="17">
        <f>SUM(B6-C6)</f>
        <v>174684</v>
      </c>
      <c r="E6" s="16">
        <v>11295600</v>
      </c>
      <c r="F6" s="31">
        <v>15867361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s="2" customFormat="1" ht="12.95" customHeight="1">
      <c r="A7" s="30" t="s">
        <v>5</v>
      </c>
      <c r="B7" s="18">
        <v>639281</v>
      </c>
      <c r="C7" s="19">
        <v>0</v>
      </c>
      <c r="D7" s="20">
        <f>SUM(B7-C7)</f>
        <v>639281</v>
      </c>
      <c r="E7" s="19">
        <v>2305000</v>
      </c>
      <c r="F7" s="32">
        <v>2597543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s="2" customFormat="1" ht="12.95" customHeight="1">
      <c r="A8" s="30" t="s">
        <v>6</v>
      </c>
      <c r="B8" s="18">
        <v>41406</v>
      </c>
      <c r="C8" s="19">
        <v>5000</v>
      </c>
      <c r="D8" s="20">
        <f>SUM(B8-C8)</f>
        <v>36406</v>
      </c>
      <c r="E8" s="19">
        <v>6946524</v>
      </c>
      <c r="F8" s="32">
        <v>7754245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s="2" customFormat="1" ht="12.95" customHeight="1" thickBot="1">
      <c r="A9" s="30" t="s">
        <v>7</v>
      </c>
      <c r="B9" s="21">
        <v>0</v>
      </c>
      <c r="C9" s="22">
        <v>0</v>
      </c>
      <c r="D9" s="23">
        <v>0</v>
      </c>
      <c r="E9" s="22">
        <v>11886378</v>
      </c>
      <c r="F9" s="33">
        <v>12922100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s="2" customFormat="1" ht="15" customHeight="1" thickBot="1">
      <c r="A10" s="34" t="s">
        <v>47</v>
      </c>
      <c r="B10" s="24">
        <f>SUM(B6:B9)</f>
        <v>859311</v>
      </c>
      <c r="C10" s="25">
        <f>SUM(C6:C9)</f>
        <v>8940</v>
      </c>
      <c r="D10" s="26">
        <f>SUM(B10-C10)</f>
        <v>850371</v>
      </c>
      <c r="E10" s="26">
        <f>SUM(E6:E9)</f>
        <v>32433502</v>
      </c>
      <c r="F10" s="35">
        <f>SUM(F6:F9)</f>
        <v>39141249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s="2" customFormat="1" ht="12.95" customHeight="1" thickBot="1">
      <c r="A11" s="36"/>
      <c r="B11" s="8"/>
      <c r="C11" s="7"/>
      <c r="D11" s="8"/>
      <c r="E11" s="8"/>
      <c r="F11" s="2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s="2" customFormat="1" ht="15" customHeight="1" thickBot="1">
      <c r="A12" s="28" t="s">
        <v>31</v>
      </c>
      <c r="B12" s="6"/>
      <c r="C12" s="5"/>
      <c r="D12" s="6"/>
      <c r="E12" s="6"/>
      <c r="F12" s="37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s="2" customFormat="1" ht="12.95" customHeight="1">
      <c r="A13" s="30" t="s">
        <v>8</v>
      </c>
      <c r="B13" s="15">
        <v>217702.91</v>
      </c>
      <c r="C13" s="16">
        <v>12200</v>
      </c>
      <c r="D13" s="17">
        <f t="shared" ref="D13:D21" si="0">SUM(B13-C13)</f>
        <v>205502.91</v>
      </c>
      <c r="E13" s="16">
        <v>13497500</v>
      </c>
      <c r="F13" s="31">
        <v>15176483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s="2" customFormat="1" ht="12.95" customHeight="1">
      <c r="A14" s="30" t="s">
        <v>9</v>
      </c>
      <c r="B14" s="18">
        <v>0</v>
      </c>
      <c r="C14" s="19">
        <v>0</v>
      </c>
      <c r="D14" s="20">
        <f t="shared" si="0"/>
        <v>0</v>
      </c>
      <c r="E14" s="19">
        <v>1500000</v>
      </c>
      <c r="F14" s="32">
        <v>1798528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s="2" customFormat="1" ht="12.95" customHeight="1">
      <c r="A15" s="30" t="s">
        <v>10</v>
      </c>
      <c r="B15" s="18">
        <v>85486</v>
      </c>
      <c r="C15" s="19">
        <v>0</v>
      </c>
      <c r="D15" s="20">
        <f>SUM(B15-C15)</f>
        <v>85486</v>
      </c>
      <c r="E15" s="19">
        <v>5000000</v>
      </c>
      <c r="F15" s="32">
        <v>5312784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2" customFormat="1" ht="12.95" customHeight="1" thickBot="1">
      <c r="A16" s="30" t="s">
        <v>11</v>
      </c>
      <c r="B16" s="21">
        <v>14207</v>
      </c>
      <c r="C16" s="22">
        <v>0</v>
      </c>
      <c r="D16" s="23">
        <f>SUM(B16-C16)</f>
        <v>14207</v>
      </c>
      <c r="E16" s="22">
        <v>0</v>
      </c>
      <c r="F16" s="33">
        <v>262388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2" customFormat="1" ht="12.95" customHeight="1" thickBot="1">
      <c r="A17" s="30" t="s">
        <v>12</v>
      </c>
      <c r="B17" s="21">
        <v>0</v>
      </c>
      <c r="C17" s="22">
        <v>0</v>
      </c>
      <c r="D17" s="23">
        <f t="shared" ref="D17" si="1">SUM(B17-C17)</f>
        <v>0</v>
      </c>
      <c r="E17" s="22">
        <v>3201750</v>
      </c>
      <c r="F17" s="33">
        <v>3280714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s="2" customFormat="1" ht="12.95" customHeight="1" thickBot="1">
      <c r="A18" s="30" t="s">
        <v>48</v>
      </c>
      <c r="B18" s="21">
        <v>1691057</v>
      </c>
      <c r="C18" s="22">
        <v>214859</v>
      </c>
      <c r="D18" s="23">
        <f>SUM(B18-C18)</f>
        <v>1476198</v>
      </c>
      <c r="E18" s="22">
        <v>28962700</v>
      </c>
      <c r="F18" s="33">
        <v>37335055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s="2" customFormat="1" ht="12.95" customHeight="1" thickBot="1">
      <c r="A19" s="30" t="s">
        <v>13</v>
      </c>
      <c r="B19" s="21">
        <v>0</v>
      </c>
      <c r="C19" s="22">
        <v>0</v>
      </c>
      <c r="D19" s="23">
        <f t="shared" si="0"/>
        <v>0</v>
      </c>
      <c r="E19" s="22">
        <v>175000</v>
      </c>
      <c r="F19" s="33">
        <v>175000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s="2" customFormat="1" ht="12.95" customHeight="1" thickBot="1">
      <c r="A20" s="30" t="s">
        <v>14</v>
      </c>
      <c r="B20" s="21">
        <v>4965</v>
      </c>
      <c r="C20" s="22">
        <v>0</v>
      </c>
      <c r="D20" s="23">
        <f t="shared" ref="D20" si="2">SUM(B20-C20)</f>
        <v>4965</v>
      </c>
      <c r="E20" s="22">
        <v>426839</v>
      </c>
      <c r="F20" s="33">
        <v>438250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s="2" customFormat="1" ht="12.95" customHeight="1" thickBot="1">
      <c r="A21" s="30" t="s">
        <v>25</v>
      </c>
      <c r="B21" s="21">
        <v>0</v>
      </c>
      <c r="C21" s="22">
        <v>0</v>
      </c>
      <c r="D21" s="23">
        <f t="shared" si="0"/>
        <v>0</v>
      </c>
      <c r="E21" s="22">
        <v>3650000</v>
      </c>
      <c r="F21" s="33">
        <v>3989953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s="2" customFormat="1" ht="15" customHeight="1" thickBot="1">
      <c r="A22" s="34" t="s">
        <v>32</v>
      </c>
      <c r="B22" s="24">
        <f>SUM(B13:B21)</f>
        <v>2013417.9100000001</v>
      </c>
      <c r="C22" s="25">
        <f>SUM(C13:C21)</f>
        <v>227059</v>
      </c>
      <c r="D22" s="26">
        <f>SUM(D13:D21)</f>
        <v>1786358.9100000001</v>
      </c>
      <c r="E22" s="26">
        <f>SUM(E13:E21)</f>
        <v>56413789</v>
      </c>
      <c r="F22" s="35">
        <f>SUM(F13:F21)</f>
        <v>67769155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s="2" customFormat="1" ht="12.95" customHeight="1" thickBot="1">
      <c r="A23" s="38"/>
      <c r="B23" s="3"/>
      <c r="C23" s="4"/>
      <c r="D23" s="3"/>
      <c r="E23" s="3"/>
      <c r="F23" s="27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s="2" customFormat="1" ht="15" customHeight="1" thickBot="1">
      <c r="A24" s="28" t="s">
        <v>33</v>
      </c>
      <c r="B24" s="8"/>
      <c r="C24" s="7"/>
      <c r="D24" s="8"/>
      <c r="E24" s="8"/>
      <c r="F24" s="2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s="2" customFormat="1" ht="12.95" customHeight="1">
      <c r="A25" s="30" t="s">
        <v>15</v>
      </c>
      <c r="B25" s="15">
        <v>0</v>
      </c>
      <c r="C25" s="16">
        <v>0</v>
      </c>
      <c r="D25" s="17">
        <f t="shared" ref="D25:D28" si="3">SUM(B25-C25)</f>
        <v>0</v>
      </c>
      <c r="E25" s="16">
        <v>0</v>
      </c>
      <c r="F25" s="31">
        <v>169666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s="2" customFormat="1" ht="12.95" customHeight="1">
      <c r="A26" s="30" t="s">
        <v>16</v>
      </c>
      <c r="B26" s="18">
        <v>244210</v>
      </c>
      <c r="C26" s="19">
        <v>187828</v>
      </c>
      <c r="D26" s="20">
        <f t="shared" si="3"/>
        <v>56382</v>
      </c>
      <c r="E26" s="19">
        <v>645050</v>
      </c>
      <c r="F26" s="32">
        <v>1288183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s="2" customFormat="1" ht="12.95" customHeight="1">
      <c r="A27" s="30" t="s">
        <v>17</v>
      </c>
      <c r="B27" s="18">
        <v>0</v>
      </c>
      <c r="C27" s="19">
        <v>0</v>
      </c>
      <c r="D27" s="20">
        <f t="shared" si="3"/>
        <v>0</v>
      </c>
      <c r="E27" s="19">
        <v>6845000</v>
      </c>
      <c r="F27" s="32">
        <v>25152677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s="2" customFormat="1" ht="12.95" customHeight="1" thickBot="1">
      <c r="A28" s="30" t="s">
        <v>39</v>
      </c>
      <c r="B28" s="21">
        <v>0</v>
      </c>
      <c r="C28" s="22">
        <v>0</v>
      </c>
      <c r="D28" s="23">
        <f t="shared" si="3"/>
        <v>0</v>
      </c>
      <c r="E28" s="22">
        <v>0</v>
      </c>
      <c r="F28" s="33">
        <v>118959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2" customFormat="1" ht="15" customHeight="1" thickBot="1">
      <c r="A29" s="34" t="s">
        <v>34</v>
      </c>
      <c r="B29" s="24">
        <f>SUM(B25:B28)</f>
        <v>244210</v>
      </c>
      <c r="C29" s="25">
        <f>SUM(C25:C28)</f>
        <v>187828</v>
      </c>
      <c r="D29" s="26">
        <f>SUM(B29-C29)</f>
        <v>56382</v>
      </c>
      <c r="E29" s="26">
        <f>SUM(E25:E28)</f>
        <v>7490050</v>
      </c>
      <c r="F29" s="35">
        <f>SUM(F25:F28)</f>
        <v>26729485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s="2" customFormat="1" ht="12.95" customHeight="1" thickBot="1">
      <c r="A30" s="38"/>
      <c r="B30" s="3"/>
      <c r="C30" s="4"/>
      <c r="D30" s="3"/>
      <c r="E30" s="3"/>
      <c r="F30" s="27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s="2" customFormat="1" ht="15" customHeight="1" thickBot="1">
      <c r="A31" s="28" t="s">
        <v>35</v>
      </c>
      <c r="B31" s="8"/>
      <c r="C31" s="7"/>
      <c r="D31" s="8"/>
      <c r="E31" s="8"/>
      <c r="F31" s="2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s="2" customFormat="1" ht="12.95" customHeight="1">
      <c r="A32" s="30" t="s">
        <v>18</v>
      </c>
      <c r="B32" s="15">
        <v>0</v>
      </c>
      <c r="C32" s="16">
        <v>0</v>
      </c>
      <c r="D32" s="17">
        <f t="shared" ref="D32:D36" si="4">SUM(B32-C32)</f>
        <v>0</v>
      </c>
      <c r="E32" s="16">
        <v>0</v>
      </c>
      <c r="F32" s="31">
        <v>931394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s="2" customFormat="1" ht="12.95" customHeight="1">
      <c r="A33" s="30" t="s">
        <v>19</v>
      </c>
      <c r="B33" s="18">
        <v>0</v>
      </c>
      <c r="C33" s="19">
        <v>0</v>
      </c>
      <c r="D33" s="20">
        <f t="shared" si="4"/>
        <v>0</v>
      </c>
      <c r="E33" s="19"/>
      <c r="F33" s="32">
        <v>1057730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s="2" customFormat="1" ht="12.95" customHeight="1">
      <c r="A34" s="30" t="s">
        <v>28</v>
      </c>
      <c r="B34" s="18">
        <v>370533</v>
      </c>
      <c r="C34" s="19">
        <v>0</v>
      </c>
      <c r="D34" s="20">
        <f t="shared" si="4"/>
        <v>370533</v>
      </c>
      <c r="E34" s="19">
        <v>1429900</v>
      </c>
      <c r="F34" s="32">
        <v>3517632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s="2" customFormat="1" ht="12.95" customHeight="1">
      <c r="A35" s="30" t="s">
        <v>20</v>
      </c>
      <c r="B35" s="18">
        <v>0</v>
      </c>
      <c r="C35" s="19">
        <v>0</v>
      </c>
      <c r="D35" s="20">
        <f t="shared" si="4"/>
        <v>0</v>
      </c>
      <c r="E35" s="19">
        <v>1971250</v>
      </c>
      <c r="F35" s="32">
        <v>2026076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s="2" customFormat="1" ht="12.95" customHeight="1" thickBot="1">
      <c r="A36" s="30" t="s">
        <v>22</v>
      </c>
      <c r="B36" s="21">
        <v>67924</v>
      </c>
      <c r="C36" s="22">
        <v>0</v>
      </c>
      <c r="D36" s="23">
        <f t="shared" si="4"/>
        <v>67924</v>
      </c>
      <c r="E36" s="22">
        <v>2097276</v>
      </c>
      <c r="F36" s="33">
        <v>2277196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s="2" customFormat="1" ht="15" customHeight="1" thickBot="1">
      <c r="A37" s="34" t="s">
        <v>36</v>
      </c>
      <c r="B37" s="24">
        <f>SUM(B32:B36)</f>
        <v>438457</v>
      </c>
      <c r="C37" s="25">
        <f>SUM(C32:C36)</f>
        <v>0</v>
      </c>
      <c r="D37" s="26">
        <f>SUM(D32:D36)</f>
        <v>438457</v>
      </c>
      <c r="E37" s="26">
        <f>SUM(E32:E36)</f>
        <v>5498426</v>
      </c>
      <c r="F37" s="35">
        <f>SUM(F32:F36)</f>
        <v>9810028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s="2" customFormat="1" ht="12.95" customHeight="1" thickBot="1">
      <c r="A38" s="38"/>
      <c r="B38" s="3"/>
      <c r="C38" s="4"/>
      <c r="D38" s="3"/>
      <c r="E38" s="3"/>
      <c r="F38" s="27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s="2" customFormat="1" ht="15" customHeight="1" thickBot="1">
      <c r="A39" s="28" t="s">
        <v>41</v>
      </c>
      <c r="B39" s="8"/>
      <c r="C39" s="7"/>
      <c r="D39" s="8"/>
      <c r="E39" s="8"/>
      <c r="F39" s="2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s="2" customFormat="1" ht="12.95" customHeight="1">
      <c r="A40" s="30" t="s">
        <v>21</v>
      </c>
      <c r="B40" s="15">
        <v>0</v>
      </c>
      <c r="C40" s="16">
        <v>0</v>
      </c>
      <c r="D40" s="17">
        <f>SUM(B40-C40)</f>
        <v>0</v>
      </c>
      <c r="E40" s="16">
        <v>0</v>
      </c>
      <c r="F40" s="31">
        <v>10465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s="2" customFormat="1" ht="12.95" customHeight="1">
      <c r="A41" s="30" t="s">
        <v>26</v>
      </c>
      <c r="B41" s="18">
        <v>0</v>
      </c>
      <c r="C41" s="19">
        <v>0</v>
      </c>
      <c r="D41" s="20">
        <f>SUM(B41-C41)</f>
        <v>0</v>
      </c>
      <c r="E41" s="19">
        <v>0</v>
      </c>
      <c r="F41" s="32">
        <v>104572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s="2" customFormat="1" ht="12.95" customHeight="1">
      <c r="A42" s="30" t="s">
        <v>43</v>
      </c>
      <c r="B42" s="18">
        <v>0</v>
      </c>
      <c r="C42" s="19">
        <v>0</v>
      </c>
      <c r="D42" s="20">
        <f>SUM(B42-C42)</f>
        <v>0</v>
      </c>
      <c r="E42" s="19">
        <v>0</v>
      </c>
      <c r="F42" s="32">
        <v>25910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s="2" customFormat="1" ht="12.95" customHeight="1" thickBot="1">
      <c r="A43" s="30" t="s">
        <v>27</v>
      </c>
      <c r="B43" s="21">
        <v>0</v>
      </c>
      <c r="C43" s="22">
        <v>0</v>
      </c>
      <c r="D43" s="23">
        <f>SUM(B43-C43)</f>
        <v>0</v>
      </c>
      <c r="E43" s="22">
        <v>0</v>
      </c>
      <c r="F43" s="33">
        <v>20309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s="2" customFormat="1" ht="15" customHeight="1" thickBot="1">
      <c r="A44" s="34" t="s">
        <v>42</v>
      </c>
      <c r="B44" s="24">
        <f>SUM(B40:B43)</f>
        <v>0</v>
      </c>
      <c r="C44" s="25">
        <f>SUM(C40:C43)</f>
        <v>0</v>
      </c>
      <c r="D44" s="26">
        <f>SUM(D40:D43)</f>
        <v>0</v>
      </c>
      <c r="E44" s="26">
        <f>SUM(E40:E43)</f>
        <v>0</v>
      </c>
      <c r="F44" s="35">
        <f>SUM(F40:F43)</f>
        <v>161256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s="2" customFormat="1" ht="12.95" customHeight="1" thickBot="1">
      <c r="A45" s="38"/>
      <c r="B45" s="3"/>
      <c r="C45" s="4"/>
      <c r="D45" s="3"/>
      <c r="E45" s="3"/>
      <c r="F45" s="27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s="2" customFormat="1" ht="15" customHeight="1" thickBot="1">
      <c r="A46" s="28" t="s">
        <v>37</v>
      </c>
      <c r="B46" s="8"/>
      <c r="C46" s="7"/>
      <c r="D46" s="8"/>
      <c r="E46" s="8"/>
      <c r="F46" s="2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s="2" customFormat="1" ht="12.95" customHeight="1" thickBot="1">
      <c r="A47" s="30" t="s">
        <v>23</v>
      </c>
      <c r="B47" s="15">
        <v>0</v>
      </c>
      <c r="C47" s="16">
        <v>0</v>
      </c>
      <c r="D47" s="17">
        <f>SUM(B47-C47)</f>
        <v>0</v>
      </c>
      <c r="E47" s="16">
        <v>0</v>
      </c>
      <c r="F47" s="31">
        <v>33565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s="2" customFormat="1" ht="15" customHeight="1" thickBot="1">
      <c r="A48" s="34" t="s">
        <v>38</v>
      </c>
      <c r="B48" s="24">
        <f>SUM(B47:B47)</f>
        <v>0</v>
      </c>
      <c r="C48" s="25">
        <f>SUM(C47:C47)</f>
        <v>0</v>
      </c>
      <c r="D48" s="26">
        <f>SUM(D47:D47)</f>
        <v>0</v>
      </c>
      <c r="E48" s="26">
        <f>SUM(E47:E47)</f>
        <v>0</v>
      </c>
      <c r="F48" s="35">
        <f>SUM(F47:F47)</f>
        <v>33565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s="2" customFormat="1" ht="12.95" customHeight="1" thickBot="1">
      <c r="A49" s="38"/>
      <c r="B49" s="3"/>
      <c r="C49" s="4"/>
      <c r="D49" s="3"/>
      <c r="E49" s="3"/>
      <c r="F49" s="27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s="2" customFormat="1" ht="15" customHeight="1" thickBot="1">
      <c r="A50" s="28" t="s">
        <v>24</v>
      </c>
      <c r="B50" s="8"/>
      <c r="C50" s="7"/>
      <c r="D50" s="8"/>
      <c r="E50" s="8"/>
      <c r="F50" s="29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s="2" customFormat="1" ht="12.95" customHeight="1">
      <c r="A51" s="30" t="str">
        <f>A5</f>
        <v>Ecoles secondaires (5)</v>
      </c>
      <c r="B51" s="15">
        <f>SUM(B10)</f>
        <v>859311</v>
      </c>
      <c r="C51" s="16">
        <f>SUM(C10)</f>
        <v>8940</v>
      </c>
      <c r="D51" s="17">
        <f t="shared" ref="D51:D54" si="5">SUM(B51-C51)</f>
        <v>850371</v>
      </c>
      <c r="E51" s="16">
        <f>SUM(E10)</f>
        <v>32433502</v>
      </c>
      <c r="F51" s="31">
        <f>SUM(F10)</f>
        <v>39141249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s="2" customFormat="1" ht="12.95" customHeight="1">
      <c r="A52" s="30" t="str">
        <f>A22</f>
        <v>Total Stations d'épuration (9)</v>
      </c>
      <c r="B52" s="18">
        <f>SUM(B22)</f>
        <v>2013417.9100000001</v>
      </c>
      <c r="C52" s="19">
        <f>SUM(C22)</f>
        <v>227059</v>
      </c>
      <c r="D52" s="20">
        <f t="shared" si="5"/>
        <v>1786358.9100000001</v>
      </c>
      <c r="E52" s="19">
        <f>SUM(E22)</f>
        <v>56413789</v>
      </c>
      <c r="F52" s="32">
        <f>SUM(F22)</f>
        <v>67769155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s="2" customFormat="1" ht="12.95" customHeight="1">
      <c r="A53" s="30" t="str">
        <f>A24</f>
        <v>Adduction d'eau (4)</v>
      </c>
      <c r="B53" s="18">
        <f>SUM(B29)</f>
        <v>244210</v>
      </c>
      <c r="C53" s="19">
        <f>SUM(C29)</f>
        <v>187828</v>
      </c>
      <c r="D53" s="20">
        <f t="shared" si="5"/>
        <v>56382</v>
      </c>
      <c r="E53" s="19">
        <f>SUM(E29)</f>
        <v>7490050</v>
      </c>
      <c r="F53" s="32">
        <f>SUM(F29)</f>
        <v>26729485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s="2" customFormat="1" ht="12.95" customHeight="1">
      <c r="A54" s="30" t="str">
        <f>A31</f>
        <v>Culture loisirs sport (5)</v>
      </c>
      <c r="B54" s="18">
        <f>B37</f>
        <v>438457</v>
      </c>
      <c r="C54" s="19">
        <f>C37</f>
        <v>0</v>
      </c>
      <c r="D54" s="20">
        <f t="shared" si="5"/>
        <v>438457</v>
      </c>
      <c r="E54" s="19">
        <f>E37</f>
        <v>5498426</v>
      </c>
      <c r="F54" s="32">
        <f>F37</f>
        <v>9810028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s="2" customFormat="1" ht="12.95" customHeight="1">
      <c r="A55" s="30" t="str">
        <f>A39</f>
        <v>Sécurité - service du feu (4)</v>
      </c>
      <c r="B55" s="18">
        <f>B44</f>
        <v>0</v>
      </c>
      <c r="C55" s="19">
        <f>C44</f>
        <v>0</v>
      </c>
      <c r="D55" s="20">
        <f>D44</f>
        <v>0</v>
      </c>
      <c r="E55" s="19">
        <f>E44</f>
        <v>0</v>
      </c>
      <c r="F55" s="32">
        <f>F44</f>
        <v>161256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s="2" customFormat="1" ht="12.95" customHeight="1" thickBot="1">
      <c r="A56" s="30" t="str">
        <f>A46</f>
        <v>Stand de Tir (1)</v>
      </c>
      <c r="B56" s="18">
        <f>SUM(B48)</f>
        <v>0</v>
      </c>
      <c r="C56" s="19">
        <f>SUM(C48)</f>
        <v>0</v>
      </c>
      <c r="D56" s="20">
        <f>SUM(D48)</f>
        <v>0</v>
      </c>
      <c r="E56" s="19">
        <f>E48</f>
        <v>0</v>
      </c>
      <c r="F56" s="32">
        <f>SUM(F48)</f>
        <v>33565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s="2" customFormat="1" ht="26.1" customHeight="1" thickBot="1">
      <c r="A57" s="39" t="s">
        <v>40</v>
      </c>
      <c r="B57" s="24">
        <f>SUM(B51:B56)</f>
        <v>3555395.91</v>
      </c>
      <c r="C57" s="25">
        <f>SUM(C51:C56)</f>
        <v>423827</v>
      </c>
      <c r="D57" s="26">
        <f>SUM(D51:D56)</f>
        <v>3131568.91</v>
      </c>
      <c r="E57" s="26">
        <f>SUM(E51:E56)</f>
        <v>101835767</v>
      </c>
      <c r="F57" s="35">
        <f>SUM(F51:F56)</f>
        <v>143644738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s="2" customFormat="1" ht="18" customHeight="1" thickBot="1">
      <c r="A58" s="40" t="s">
        <v>46</v>
      </c>
      <c r="B58" s="41">
        <v>1949912</v>
      </c>
      <c r="C58" s="41">
        <v>99950</v>
      </c>
      <c r="D58" s="41">
        <v>1849962</v>
      </c>
      <c r="E58" s="41">
        <v>89432609</v>
      </c>
      <c r="F58" s="42">
        <v>123310200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2.6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2.6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2.6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2.6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.6" customHeight="1">
      <c r="A63" s="45"/>
      <c r="B63" s="46"/>
      <c r="C63" s="46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2.6" customHeight="1">
      <c r="A64" s="45"/>
      <c r="B64" s="46"/>
      <c r="C64" s="46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6" customHeight="1">
      <c r="A65" s="45"/>
      <c r="B65" s="46"/>
      <c r="C65" s="46"/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6" customHeight="1">
      <c r="A66" s="45"/>
      <c r="B66" s="46"/>
      <c r="C66" s="46"/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2.6" customHeight="1">
      <c r="A67" s="45"/>
      <c r="B67" s="46"/>
      <c r="C67" s="46"/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2.6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6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6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</sheetData>
  <sheetProtection sheet="1" objects="1" scenarios="1"/>
  <mergeCells count="4">
    <mergeCell ref="B2:D2"/>
    <mergeCell ref="E2:E3"/>
    <mergeCell ref="F2:F3"/>
    <mergeCell ref="A2:A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FA2681E5-7CEE-4661-9CE7-5239E8681422}"/>
</file>

<file path=customXml/itemProps2.xml><?xml version="1.0" encoding="utf-8"?>
<ds:datastoreItem xmlns:ds="http://schemas.openxmlformats.org/officeDocument/2006/customXml" ds:itemID="{B5F6912E-5ADE-4322-B536-85BC23CEA414}"/>
</file>

<file path=customXml/itemProps3.xml><?xml version="1.0" encoding="utf-8"?>
<ds:datastoreItem xmlns:ds="http://schemas.openxmlformats.org/officeDocument/2006/customXml" ds:itemID="{A4B1735A-1FA5-4E38-9C1F-33A0476B1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Syndicats</vt:lpstr>
      <vt:lpstr>Syndicats!Zone_d_impression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2013-02-11T09:37:24Z</cp:lastPrinted>
  <dcterms:created xsi:type="dcterms:W3CDTF">1997-01-20T07:19:41Z</dcterms:created>
  <dcterms:modified xsi:type="dcterms:W3CDTF">2013-02-11T13:52:34Z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