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90" windowWidth="8490" windowHeight="5445"/>
  </bookViews>
  <sheets>
    <sheet name="Syndicats" sheetId="1" r:id="rId1"/>
  </sheets>
  <definedNames>
    <definedName name="_xlnm.Print_Area" localSheetId="0">Syndicats!$A$1:$F$64</definedName>
  </definedNames>
  <calcPr calcId="125725"/>
</workbook>
</file>

<file path=xl/calcChain.xml><?xml version="1.0" encoding="utf-8"?>
<calcChain xmlns="http://schemas.openxmlformats.org/spreadsheetml/2006/main">
  <c r="D29" i="1"/>
  <c r="D28"/>
  <c r="D27"/>
  <c r="D26"/>
  <c r="D22" l="1"/>
  <c r="A62"/>
  <c r="A61"/>
  <c r="A60"/>
  <c r="A59"/>
  <c r="A58"/>
  <c r="A57"/>
  <c r="A56"/>
  <c r="D6"/>
  <c r="D7"/>
  <c r="D8"/>
  <c r="B11"/>
  <c r="C11"/>
  <c r="D11"/>
  <c r="E11"/>
  <c r="F11"/>
  <c r="D14"/>
  <c r="D15"/>
  <c r="D16"/>
  <c r="D17"/>
  <c r="D18"/>
  <c r="D19"/>
  <c r="D20"/>
  <c r="D21"/>
  <c r="B23"/>
  <c r="C23"/>
  <c r="D23"/>
  <c r="E23"/>
  <c r="F23"/>
  <c r="B30"/>
  <c r="C30"/>
  <c r="D30"/>
  <c r="E30"/>
  <c r="F30"/>
  <c r="D33"/>
  <c r="D34"/>
  <c r="D35"/>
  <c r="D36"/>
  <c r="D37"/>
  <c r="B38"/>
  <c r="C38"/>
  <c r="D38"/>
  <c r="E38"/>
  <c r="F38"/>
  <c r="D41"/>
  <c r="D42"/>
  <c r="D43"/>
  <c r="D44"/>
  <c r="B45"/>
  <c r="C45"/>
  <c r="D45"/>
  <c r="E45"/>
  <c r="F45"/>
  <c r="D48"/>
  <c r="B49"/>
  <c r="C49"/>
  <c r="D49"/>
  <c r="E49"/>
  <c r="F49"/>
  <c r="D52"/>
  <c r="B53"/>
  <c r="C53"/>
  <c r="D53"/>
  <c r="E53"/>
  <c r="F53"/>
  <c r="B56"/>
  <c r="C56"/>
  <c r="D56"/>
  <c r="E56"/>
  <c r="F56"/>
  <c r="B57"/>
  <c r="C57"/>
  <c r="D57"/>
  <c r="E57"/>
  <c r="F57"/>
  <c r="B58"/>
  <c r="C58"/>
  <c r="D58"/>
  <c r="E58"/>
  <c r="F58"/>
  <c r="B59"/>
  <c r="C59"/>
  <c r="D59"/>
  <c r="E59"/>
  <c r="F59"/>
  <c r="B60"/>
  <c r="C60"/>
  <c r="D60"/>
  <c r="E60"/>
  <c r="F60"/>
  <c r="B61"/>
  <c r="C61"/>
  <c r="D61"/>
  <c r="E61"/>
  <c r="F61"/>
  <c r="B62"/>
  <c r="C62"/>
  <c r="D62"/>
  <c r="E62"/>
  <c r="F62"/>
  <c r="F63" l="1"/>
  <c r="B63"/>
  <c r="D63"/>
  <c r="C63"/>
  <c r="E63"/>
</calcChain>
</file>

<file path=xl/sharedStrings.xml><?xml version="1.0" encoding="utf-8"?>
<sst xmlns="http://schemas.openxmlformats.org/spreadsheetml/2006/main" count="54" uniqueCount="53">
  <si>
    <t>Dette consolidée</t>
  </si>
  <si>
    <t>Dépenses</t>
  </si>
  <si>
    <t>Recettes</t>
  </si>
  <si>
    <t>Nets</t>
  </si>
  <si>
    <t>ESRN (Neuchâtel)</t>
  </si>
  <si>
    <t>CESCOLE (Colombier)</t>
  </si>
  <si>
    <t>Les Cerisiers (Gorgier)</t>
  </si>
  <si>
    <t>La Fontenelle (Cernier)</t>
  </si>
  <si>
    <t>Châtellenie (Marin-Epagnier)</t>
  </si>
  <si>
    <t>Boudry-Cortaillod (Cortaillod)</t>
  </si>
  <si>
    <t>La Saunerie (Colombier)</t>
  </si>
  <si>
    <t>Canep (Corcelles-Cormondrèche)</t>
  </si>
  <si>
    <t>La Béroche (St-Aubin-Sauges)</t>
  </si>
  <si>
    <t xml:space="preserve">Coffrane-Les Geneveys/Coffrane-Coffrane </t>
  </si>
  <si>
    <t>Montmollin-Rochefort (Montmollin)</t>
  </si>
  <si>
    <t>SEHB (St-Aubin-Sauges)</t>
  </si>
  <si>
    <t>SEVAB (La Brévine)</t>
  </si>
  <si>
    <t>SIVAMO (La Chaux-de-Fonds)</t>
  </si>
  <si>
    <t>Théâtre régional (Neuchâtel)</t>
  </si>
  <si>
    <t>Patinoires Littoral (Neuchâtel)</t>
  </si>
  <si>
    <t>SIAALN (Colombier)</t>
  </si>
  <si>
    <t>SFB (Saint-Aubin- Sauges)</t>
  </si>
  <si>
    <t>SPIVAL (Fontaines)</t>
  </si>
  <si>
    <t>STIVAB (Le Cerneux-Péquignot)</t>
  </si>
  <si>
    <t>Récapitulation</t>
  </si>
  <si>
    <t>SIEL (Le Landeron, Lignières, La Neuveville)</t>
  </si>
  <si>
    <t>SFBL (Marin)</t>
  </si>
  <si>
    <t>SPVDRN (Feu Val-de-Ruz Nord)</t>
  </si>
  <si>
    <t>ESIP (Les Ponts-de-Martel)</t>
  </si>
  <si>
    <t>SSIASBB (Saint-Aubin)</t>
  </si>
  <si>
    <t>SITEBCO (Boudry) syndicat régional</t>
  </si>
  <si>
    <t>SPVDRO(Feu Sud-Ouest)</t>
  </si>
  <si>
    <t xml:space="preserve">SEVRE (Cernier) épuration et aduction d'eau </t>
  </si>
  <si>
    <t xml:space="preserve">Syndicats </t>
  </si>
  <si>
    <t>Syndicats intercommunaux et régionaux en 2009</t>
  </si>
  <si>
    <t>Comptes des investissements 2009</t>
  </si>
  <si>
    <t>Ecoles secondaires (5)</t>
  </si>
  <si>
    <t>Total Ecoles secondaires (5)</t>
  </si>
  <si>
    <t>Stations d'épuration (9)</t>
  </si>
  <si>
    <t>Total Stations d'épuration (9)</t>
  </si>
  <si>
    <t>Chiffres de 2008 (37 et 1)</t>
  </si>
  <si>
    <t>Adduction d'eau (4)</t>
  </si>
  <si>
    <t>Total Adduction d'eau (4)</t>
  </si>
  <si>
    <t>Culture loisirs sport (5)</t>
  </si>
  <si>
    <t>Total Culture loisirs sport (5)</t>
  </si>
  <si>
    <t>Sécurité (4)</t>
  </si>
  <si>
    <t>Total Sécurité (4)</t>
  </si>
  <si>
    <t>Action sociale (1)</t>
  </si>
  <si>
    <t>Total Action sociale (1)</t>
  </si>
  <si>
    <t>Stand de Tir (1)</t>
  </si>
  <si>
    <t>Total Stand de Tir (1)</t>
  </si>
  <si>
    <t>Bilans à fin 2009</t>
  </si>
  <si>
    <t>Ensemble des syndicats intercommunaux (30)</t>
  </si>
</sst>
</file>

<file path=xl/styles.xml><?xml version="1.0" encoding="utf-8"?>
<styleSheet xmlns="http://schemas.openxmlformats.org/spreadsheetml/2006/main">
  <numFmts count="1">
    <numFmt numFmtId="164" formatCode="&quot;Fr.&quot;#,##0;&quot;Fr.&quot;\ \-#,##0"/>
  </numFmts>
  <fonts count="10">
    <font>
      <sz val="10"/>
      <name val="MS Sans Serif"/>
    </font>
    <font>
      <sz val="10"/>
      <name val="MS Sans Serif"/>
      <family val="2"/>
    </font>
    <font>
      <sz val="6"/>
      <name val="Small Fonts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8"/>
      <color rgb="FF0000FF"/>
      <name val="Arial"/>
      <family val="2"/>
    </font>
    <font>
      <b/>
      <sz val="10"/>
      <color rgb="FFC00000"/>
      <name val="Arial"/>
      <family val="2"/>
    </font>
    <font>
      <b/>
      <sz val="9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40" fontId="1" fillId="0" borderId="0" applyFont="0" applyFill="0" applyBorder="0" applyAlignment="0" applyProtection="0"/>
  </cellStyleXfs>
  <cellXfs count="66">
    <xf numFmtId="0" fontId="0" fillId="0" borderId="0" xfId="0"/>
    <xf numFmtId="164" fontId="6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3" fontId="4" fillId="0" borderId="8" xfId="0" applyNumberFormat="1" applyFont="1" applyFill="1" applyBorder="1" applyAlignment="1" applyProtection="1">
      <alignment vertical="center"/>
    </xf>
    <xf numFmtId="3" fontId="5" fillId="0" borderId="10" xfId="1" applyNumberFormat="1" applyFont="1" applyBorder="1" applyAlignment="1" applyProtection="1">
      <alignment vertical="center"/>
    </xf>
    <xf numFmtId="38" fontId="5" fillId="0" borderId="10" xfId="2" applyNumberFormat="1" applyFont="1" applyBorder="1" applyAlignment="1" applyProtection="1">
      <alignment vertical="center"/>
    </xf>
    <xf numFmtId="3" fontId="5" fillId="0" borderId="11" xfId="1" applyNumberFormat="1" applyFont="1" applyBorder="1" applyAlignment="1" applyProtection="1">
      <alignment vertical="center"/>
    </xf>
    <xf numFmtId="3" fontId="7" fillId="2" borderId="5" xfId="0" applyNumberFormat="1" applyFont="1" applyFill="1" applyBorder="1" applyAlignment="1" applyProtection="1">
      <alignment vertical="center"/>
    </xf>
    <xf numFmtId="3" fontId="5" fillId="0" borderId="13" xfId="1" applyNumberFormat="1" applyFont="1" applyBorder="1" applyAlignment="1" applyProtection="1">
      <alignment vertical="center"/>
    </xf>
    <xf numFmtId="38" fontId="5" fillId="0" borderId="14" xfId="2" applyNumberFormat="1" applyFont="1" applyBorder="1" applyAlignment="1" applyProtection="1">
      <alignment vertical="center"/>
    </xf>
    <xf numFmtId="3" fontId="5" fillId="0" borderId="14" xfId="1" applyNumberFormat="1" applyFont="1" applyBorder="1" applyAlignment="1" applyProtection="1">
      <alignment vertical="center"/>
    </xf>
    <xf numFmtId="3" fontId="5" fillId="0" borderId="15" xfId="1" applyNumberFormat="1" applyFont="1" applyBorder="1" applyAlignment="1" applyProtection="1">
      <alignment vertical="center"/>
    </xf>
    <xf numFmtId="3" fontId="5" fillId="2" borderId="9" xfId="0" applyNumberFormat="1" applyFont="1" applyFill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5" fillId="0" borderId="9" xfId="1" applyNumberFormat="1" applyFont="1" applyBorder="1" applyAlignment="1" applyProtection="1">
      <alignment vertical="center"/>
    </xf>
    <xf numFmtId="3" fontId="5" fillId="2" borderId="4" xfId="0" applyNumberFormat="1" applyFont="1" applyFill="1" applyBorder="1" applyAlignment="1" applyProtection="1">
      <alignment vertical="center"/>
    </xf>
    <xf numFmtId="3" fontId="5" fillId="0" borderId="4" xfId="0" applyNumberFormat="1" applyFont="1" applyBorder="1" applyAlignment="1" applyProtection="1">
      <alignment vertical="center"/>
    </xf>
    <xf numFmtId="3" fontId="5" fillId="0" borderId="4" xfId="1" applyNumberFormat="1" applyFont="1" applyBorder="1" applyAlignment="1" applyProtection="1">
      <alignment vertical="center"/>
    </xf>
    <xf numFmtId="3" fontId="5" fillId="2" borderId="5" xfId="0" applyNumberFormat="1" applyFont="1" applyFill="1" applyBorder="1" applyAlignment="1" applyProtection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5" xfId="1" applyNumberFormat="1" applyFont="1" applyBorder="1" applyAlignment="1" applyProtection="1">
      <alignment vertical="center"/>
    </xf>
    <xf numFmtId="3" fontId="7" fillId="2" borderId="3" xfId="0" applyNumberFormat="1" applyFont="1" applyFill="1" applyBorder="1" applyAlignment="1" applyProtection="1">
      <alignment vertical="center"/>
    </xf>
    <xf numFmtId="3" fontId="4" fillId="0" borderId="3" xfId="1" applyNumberFormat="1" applyFont="1" applyBorder="1" applyAlignment="1" applyProtection="1">
      <alignment vertical="center"/>
    </xf>
    <xf numFmtId="38" fontId="4" fillId="0" borderId="3" xfId="2" applyNumberFormat="1" applyFont="1" applyBorder="1" applyAlignment="1" applyProtection="1">
      <alignment vertical="center"/>
    </xf>
    <xf numFmtId="3" fontId="7" fillId="2" borderId="6" xfId="0" applyNumberFormat="1" applyFont="1" applyFill="1" applyBorder="1" applyAlignment="1" applyProtection="1">
      <alignment vertical="center"/>
    </xf>
    <xf numFmtId="3" fontId="5" fillId="0" borderId="12" xfId="1" applyNumberFormat="1" applyFont="1" applyBorder="1" applyAlignment="1" applyProtection="1">
      <alignment vertical="center"/>
    </xf>
    <xf numFmtId="38" fontId="5" fillId="0" borderId="0" xfId="2" applyNumberFormat="1" applyFont="1" applyBorder="1" applyAlignment="1" applyProtection="1">
      <alignment vertical="center"/>
    </xf>
    <xf numFmtId="3" fontId="5" fillId="0" borderId="0" xfId="1" applyNumberFormat="1" applyFont="1" applyBorder="1" applyAlignment="1" applyProtection="1">
      <alignment vertical="center"/>
    </xf>
    <xf numFmtId="3" fontId="5" fillId="0" borderId="2" xfId="1" applyNumberFormat="1" applyFont="1" applyBorder="1" applyAlignment="1" applyProtection="1">
      <alignment vertical="center"/>
    </xf>
    <xf numFmtId="3" fontId="5" fillId="2" borderId="7" xfId="0" applyNumberFormat="1" applyFont="1" applyFill="1" applyBorder="1" applyAlignment="1" applyProtection="1">
      <alignment vertical="center"/>
    </xf>
    <xf numFmtId="3" fontId="5" fillId="0" borderId="7" xfId="0" applyNumberFormat="1" applyFont="1" applyBorder="1" applyAlignment="1" applyProtection="1">
      <alignment vertical="center"/>
    </xf>
    <xf numFmtId="3" fontId="5" fillId="0" borderId="7" xfId="1" applyNumberFormat="1" applyFont="1" applyBorder="1" applyAlignment="1" applyProtection="1">
      <alignment vertical="center"/>
    </xf>
    <xf numFmtId="3" fontId="4" fillId="0" borderId="13" xfId="0" applyNumberFormat="1" applyFont="1" applyBorder="1" applyAlignment="1" applyProtection="1">
      <alignment vertical="center"/>
    </xf>
    <xf numFmtId="38" fontId="4" fillId="0" borderId="14" xfId="2" applyNumberFormat="1" applyFont="1" applyBorder="1" applyAlignment="1" applyProtection="1">
      <alignment vertical="center"/>
    </xf>
    <xf numFmtId="3" fontId="4" fillId="0" borderId="15" xfId="1" applyNumberFormat="1" applyFont="1" applyBorder="1" applyAlignment="1" applyProtection="1">
      <alignment vertical="center"/>
    </xf>
    <xf numFmtId="3" fontId="4" fillId="0" borderId="3" xfId="0" applyNumberFormat="1" applyFont="1" applyBorder="1" applyAlignment="1" applyProtection="1">
      <alignment vertical="center"/>
    </xf>
    <xf numFmtId="3" fontId="7" fillId="2" borderId="3" xfId="0" applyNumberFormat="1" applyFont="1" applyFill="1" applyBorder="1" applyAlignment="1" applyProtection="1">
      <alignment vertical="center" wrapText="1"/>
    </xf>
    <xf numFmtId="164" fontId="8" fillId="0" borderId="0" xfId="0" applyNumberFormat="1" applyFont="1" applyAlignment="1" applyProtection="1">
      <alignment vertical="center"/>
    </xf>
    <xf numFmtId="3" fontId="5" fillId="0" borderId="7" xfId="0" applyNumberFormat="1" applyFont="1" applyFill="1" applyBorder="1" applyAlignment="1" applyProtection="1">
      <alignment vertical="center"/>
    </xf>
    <xf numFmtId="3" fontId="4" fillId="2" borderId="4" xfId="0" applyNumberFormat="1" applyFont="1" applyFill="1" applyBorder="1" applyAlignment="1" applyProtection="1">
      <alignment vertical="center"/>
    </xf>
    <xf numFmtId="3" fontId="4" fillId="0" borderId="4" xfId="1" applyNumberFormat="1" applyFont="1" applyBorder="1" applyAlignment="1" applyProtection="1">
      <alignment vertical="center"/>
    </xf>
    <xf numFmtId="3" fontId="4" fillId="0" borderId="4" xfId="0" applyNumberFormat="1" applyFont="1" applyBorder="1" applyAlignment="1" applyProtection="1">
      <alignment vertical="center"/>
    </xf>
    <xf numFmtId="3" fontId="4" fillId="2" borderId="5" xfId="0" applyNumberFormat="1" applyFont="1" applyFill="1" applyBorder="1" applyAlignment="1" applyProtection="1">
      <alignment vertical="center"/>
    </xf>
    <xf numFmtId="3" fontId="4" fillId="0" borderId="5" xfId="1" applyNumberFormat="1" applyFont="1" applyBorder="1" applyAlignment="1" applyProtection="1">
      <alignment vertical="center"/>
    </xf>
    <xf numFmtId="3" fontId="4" fillId="0" borderId="5" xfId="0" applyNumberFormat="1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Border="1" applyProtection="1"/>
    <xf numFmtId="0" fontId="5" fillId="0" borderId="0" xfId="0" applyFont="1" applyProtection="1"/>
    <xf numFmtId="3" fontId="4" fillId="0" borderId="13" xfId="0" applyNumberFormat="1" applyFont="1" applyFill="1" applyBorder="1" applyAlignment="1" applyProtection="1">
      <alignment vertical="center"/>
    </xf>
    <xf numFmtId="3" fontId="4" fillId="2" borderId="23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3" fontId="5" fillId="0" borderId="0" xfId="1" applyNumberFormat="1" applyFont="1" applyFill="1" applyBorder="1" applyAlignment="1" applyProtection="1">
      <alignment vertical="center"/>
    </xf>
    <xf numFmtId="3" fontId="5" fillId="0" borderId="12" xfId="1" applyNumberFormat="1" applyFont="1" applyFill="1" applyBorder="1" applyAlignment="1" applyProtection="1">
      <alignment vertical="center"/>
    </xf>
    <xf numFmtId="3" fontId="4" fillId="0" borderId="12" xfId="1" applyNumberFormat="1" applyFont="1" applyFill="1" applyBorder="1" applyAlignment="1" applyProtection="1">
      <alignment vertical="center"/>
    </xf>
    <xf numFmtId="3" fontId="4" fillId="0" borderId="0" xfId="1" applyNumberFormat="1" applyFont="1" applyFill="1" applyBorder="1" applyAlignment="1" applyProtection="1">
      <alignment vertical="center"/>
    </xf>
    <xf numFmtId="164" fontId="4" fillId="2" borderId="17" xfId="0" applyNumberFormat="1" applyFont="1" applyFill="1" applyBorder="1" applyAlignment="1" applyProtection="1">
      <alignment horizontal="center" vertical="center"/>
    </xf>
    <xf numFmtId="164" fontId="4" fillId="2" borderId="18" xfId="0" applyNumberFormat="1" applyFont="1" applyFill="1" applyBorder="1" applyAlignment="1" applyProtection="1">
      <alignment horizontal="center" vertical="center"/>
    </xf>
    <xf numFmtId="164" fontId="4" fillId="2" borderId="19" xfId="0" applyNumberFormat="1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164" fontId="9" fillId="2" borderId="16" xfId="0" applyNumberFormat="1" applyFont="1" applyFill="1" applyBorder="1" applyAlignment="1" applyProtection="1">
      <alignment horizontal="left" vertical="center"/>
    </xf>
    <xf numFmtId="164" fontId="9" fillId="2" borderId="22" xfId="0" applyNumberFormat="1" applyFont="1" applyFill="1" applyBorder="1" applyAlignment="1" applyProtection="1">
      <alignment horizontal="left" vertical="center"/>
    </xf>
  </cellXfs>
  <cellStyles count="3">
    <cellStyle name="cadrage" xfId="1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180" zoomScaleNormal="180" workbookViewId="0">
      <pane xSplit="1" ySplit="3" topLeftCell="B4" activePane="bottomRight" state="frozenSplit"/>
      <selection pane="topRight" activeCell="B1" sqref="B1"/>
      <selection pane="bottomLeft" activeCell="A5" sqref="A5"/>
      <selection pane="bottomRight"/>
    </sheetView>
  </sheetViews>
  <sheetFormatPr baseColWidth="10" defaultColWidth="10.7109375" defaultRowHeight="11.25"/>
  <cols>
    <col min="1" max="1" width="35.7109375" style="49" customWidth="1"/>
    <col min="2" max="4" width="10.7109375" style="49" customWidth="1"/>
    <col min="5" max="6" width="12.7109375" style="49" customWidth="1"/>
    <col min="7" max="7" width="4.7109375" style="48" customWidth="1"/>
    <col min="8" max="16384" width="10.7109375" style="49"/>
  </cols>
  <sheetData>
    <row r="1" spans="1:7" s="3" customFormat="1" ht="18" customHeight="1" thickBot="1">
      <c r="A1" s="38" t="s">
        <v>34</v>
      </c>
      <c r="B1" s="1"/>
      <c r="C1" s="1"/>
      <c r="D1" s="2"/>
      <c r="G1" s="46"/>
    </row>
    <row r="2" spans="1:7" s="3" customFormat="1" ht="15" customHeight="1">
      <c r="A2" s="64" t="s">
        <v>33</v>
      </c>
      <c r="B2" s="57" t="s">
        <v>35</v>
      </c>
      <c r="C2" s="58"/>
      <c r="D2" s="59"/>
      <c r="E2" s="60" t="s">
        <v>0</v>
      </c>
      <c r="F2" s="62" t="s">
        <v>51</v>
      </c>
      <c r="G2" s="52"/>
    </row>
    <row r="3" spans="1:7" s="47" customFormat="1" ht="15" customHeight="1" thickBot="1">
      <c r="A3" s="65"/>
      <c r="B3" s="51" t="s">
        <v>1</v>
      </c>
      <c r="C3" s="51" t="s">
        <v>2</v>
      </c>
      <c r="D3" s="51" t="s">
        <v>3</v>
      </c>
      <c r="E3" s="61"/>
      <c r="F3" s="63"/>
      <c r="G3" s="52"/>
    </row>
    <row r="4" spans="1:7" s="47" customFormat="1" ht="12" customHeight="1">
      <c r="A4" s="50"/>
      <c r="B4" s="28"/>
      <c r="C4" s="27"/>
      <c r="D4" s="28"/>
      <c r="E4" s="28"/>
      <c r="F4" s="29"/>
      <c r="G4" s="53"/>
    </row>
    <row r="5" spans="1:7" s="47" customFormat="1" ht="12" customHeight="1">
      <c r="A5" s="8" t="s">
        <v>36</v>
      </c>
      <c r="B5" s="9"/>
      <c r="C5" s="10"/>
      <c r="D5" s="11"/>
      <c r="E5" s="11"/>
      <c r="F5" s="12"/>
      <c r="G5" s="53"/>
    </row>
    <row r="6" spans="1:7" s="47" customFormat="1" ht="12" customHeight="1">
      <c r="A6" s="13" t="s">
        <v>4</v>
      </c>
      <c r="B6" s="14">
        <v>663660</v>
      </c>
      <c r="C6" s="14">
        <v>1760</v>
      </c>
      <c r="D6" s="15">
        <f>SUM(B6-C6)</f>
        <v>661900</v>
      </c>
      <c r="E6" s="14">
        <v>12295600</v>
      </c>
      <c r="F6" s="15">
        <v>16930598</v>
      </c>
      <c r="G6" s="54"/>
    </row>
    <row r="7" spans="1:7" s="47" customFormat="1" ht="12" customHeight="1">
      <c r="A7" s="16" t="s">
        <v>5</v>
      </c>
      <c r="B7" s="17">
        <v>0</v>
      </c>
      <c r="C7" s="17">
        <v>0</v>
      </c>
      <c r="D7" s="18">
        <f>SUM(B7-C7)</f>
        <v>0</v>
      </c>
      <c r="E7" s="17">
        <v>2740000</v>
      </c>
      <c r="F7" s="18">
        <v>3118904</v>
      </c>
      <c r="G7" s="54"/>
    </row>
    <row r="8" spans="1:7" s="47" customFormat="1" ht="12" customHeight="1">
      <c r="A8" s="16" t="s">
        <v>6</v>
      </c>
      <c r="B8" s="17">
        <v>1389354</v>
      </c>
      <c r="C8" s="17">
        <v>0</v>
      </c>
      <c r="D8" s="18">
        <f>SUM(B8-C8)</f>
        <v>1389354</v>
      </c>
      <c r="E8" s="17">
        <v>8334024</v>
      </c>
      <c r="F8" s="18">
        <v>8837541</v>
      </c>
      <c r="G8" s="54"/>
    </row>
    <row r="9" spans="1:7" s="47" customFormat="1" ht="12" customHeight="1">
      <c r="A9" s="16" t="s">
        <v>7</v>
      </c>
      <c r="B9" s="17"/>
      <c r="C9" s="17"/>
      <c r="D9" s="18">
        <v>0</v>
      </c>
      <c r="E9" s="17">
        <v>8156364</v>
      </c>
      <c r="F9" s="18">
        <v>8993994</v>
      </c>
      <c r="G9" s="54"/>
    </row>
    <row r="10" spans="1:7" s="47" customFormat="1" ht="12" customHeight="1">
      <c r="A10" s="19" t="s">
        <v>28</v>
      </c>
      <c r="B10" s="20"/>
      <c r="C10" s="20"/>
      <c r="D10" s="21">
        <v>0</v>
      </c>
      <c r="E10" s="20">
        <v>0</v>
      </c>
      <c r="F10" s="21">
        <v>8626</v>
      </c>
      <c r="G10" s="54"/>
    </row>
    <row r="11" spans="1:7" s="47" customFormat="1" ht="12.95" customHeight="1">
      <c r="A11" s="22" t="s">
        <v>37</v>
      </c>
      <c r="B11" s="23">
        <f>SUM(B6:B10)</f>
        <v>2053014</v>
      </c>
      <c r="C11" s="24">
        <f>SUM(C6:C10)</f>
        <v>1760</v>
      </c>
      <c r="D11" s="23">
        <f>SUM(B11-C11)</f>
        <v>2051254</v>
      </c>
      <c r="E11" s="23">
        <f>SUM(E6:E10)</f>
        <v>31525988</v>
      </c>
      <c r="F11" s="23">
        <f>SUM(F6:F10)</f>
        <v>37889663</v>
      </c>
      <c r="G11" s="55"/>
    </row>
    <row r="12" spans="1:7" s="47" customFormat="1" ht="12" customHeight="1">
      <c r="A12" s="4"/>
      <c r="B12" s="5"/>
      <c r="C12" s="6"/>
      <c r="D12" s="5"/>
      <c r="E12" s="5"/>
      <c r="F12" s="7"/>
      <c r="G12" s="53"/>
    </row>
    <row r="13" spans="1:7" s="47" customFormat="1" ht="12" customHeight="1">
      <c r="A13" s="25" t="s">
        <v>38</v>
      </c>
      <c r="B13" s="26"/>
      <c r="C13" s="27"/>
      <c r="D13" s="28"/>
      <c r="E13" s="28"/>
      <c r="F13" s="29"/>
      <c r="G13" s="53"/>
    </row>
    <row r="14" spans="1:7" s="47" customFormat="1" ht="12" customHeight="1">
      <c r="A14" s="13" t="s">
        <v>8</v>
      </c>
      <c r="B14" s="14">
        <v>92397</v>
      </c>
      <c r="C14" s="14">
        <v>0</v>
      </c>
      <c r="D14" s="15">
        <f t="shared" ref="D14:D22" si="0">SUM(B14-C14)</f>
        <v>92397</v>
      </c>
      <c r="E14" s="14">
        <v>15262000</v>
      </c>
      <c r="F14" s="15">
        <v>16974547</v>
      </c>
      <c r="G14" s="54"/>
    </row>
    <row r="15" spans="1:7" s="47" customFormat="1" ht="12" customHeight="1">
      <c r="A15" s="16" t="s">
        <v>9</v>
      </c>
      <c r="B15" s="17">
        <v>0</v>
      </c>
      <c r="C15" s="17">
        <v>0</v>
      </c>
      <c r="D15" s="18">
        <f t="shared" si="0"/>
        <v>0</v>
      </c>
      <c r="E15" s="17">
        <v>1800000</v>
      </c>
      <c r="F15" s="18">
        <v>2118808</v>
      </c>
      <c r="G15" s="54"/>
    </row>
    <row r="16" spans="1:7" s="47" customFormat="1" ht="12" customHeight="1">
      <c r="A16" s="16" t="s">
        <v>10</v>
      </c>
      <c r="B16" s="17">
        <v>268027</v>
      </c>
      <c r="C16" s="17">
        <v>0</v>
      </c>
      <c r="D16" s="18">
        <f>SUM(B16-C16)</f>
        <v>268027</v>
      </c>
      <c r="E16" s="17">
        <v>5300000</v>
      </c>
      <c r="F16" s="18">
        <v>5660442</v>
      </c>
      <c r="G16" s="54"/>
    </row>
    <row r="17" spans="1:7" s="47" customFormat="1" ht="12" customHeight="1">
      <c r="A17" s="16" t="s">
        <v>11</v>
      </c>
      <c r="B17" s="17">
        <v>215</v>
      </c>
      <c r="C17" s="17">
        <v>0</v>
      </c>
      <c r="D17" s="18">
        <f t="shared" si="0"/>
        <v>215</v>
      </c>
      <c r="E17" s="17">
        <v>50000</v>
      </c>
      <c r="F17" s="18">
        <v>275869</v>
      </c>
      <c r="G17" s="54"/>
    </row>
    <row r="18" spans="1:7" s="47" customFormat="1" ht="12" customHeight="1">
      <c r="A18" s="16" t="s">
        <v>12</v>
      </c>
      <c r="B18" s="17">
        <v>0</v>
      </c>
      <c r="C18" s="17">
        <v>0</v>
      </c>
      <c r="D18" s="18">
        <f t="shared" si="0"/>
        <v>0</v>
      </c>
      <c r="E18" s="17">
        <v>3618250</v>
      </c>
      <c r="F18" s="18">
        <v>3659330</v>
      </c>
      <c r="G18" s="54"/>
    </row>
    <row r="19" spans="1:7" s="47" customFormat="1" ht="12" customHeight="1">
      <c r="A19" s="16" t="s">
        <v>32</v>
      </c>
      <c r="B19" s="17">
        <v>356652</v>
      </c>
      <c r="C19" s="17">
        <v>289261</v>
      </c>
      <c r="D19" s="18">
        <f>SUM(B19-C19)</f>
        <v>67391</v>
      </c>
      <c r="E19" s="17">
        <v>15648700</v>
      </c>
      <c r="F19" s="18">
        <v>16121147</v>
      </c>
      <c r="G19" s="54"/>
    </row>
    <row r="20" spans="1:7" s="47" customFormat="1" ht="12" customHeight="1">
      <c r="A20" s="16" t="s">
        <v>13</v>
      </c>
      <c r="B20" s="17">
        <v>0</v>
      </c>
      <c r="C20" s="17">
        <v>0</v>
      </c>
      <c r="D20" s="18">
        <f t="shared" si="0"/>
        <v>0</v>
      </c>
      <c r="E20" s="17">
        <v>240000</v>
      </c>
      <c r="F20" s="18">
        <v>240000</v>
      </c>
      <c r="G20" s="54"/>
    </row>
    <row r="21" spans="1:7" s="47" customFormat="1" ht="12" customHeight="1">
      <c r="A21" s="16" t="s">
        <v>14</v>
      </c>
      <c r="B21" s="17">
        <v>388641</v>
      </c>
      <c r="C21" s="17">
        <v>137000</v>
      </c>
      <c r="D21" s="18">
        <f t="shared" si="0"/>
        <v>251641</v>
      </c>
      <c r="E21" s="17">
        <v>222000</v>
      </c>
      <c r="F21" s="18">
        <v>285169</v>
      </c>
      <c r="G21" s="54"/>
    </row>
    <row r="22" spans="1:7" s="47" customFormat="1" ht="12" customHeight="1">
      <c r="A22" s="19" t="s">
        <v>25</v>
      </c>
      <c r="B22" s="20"/>
      <c r="C22" s="20"/>
      <c r="D22" s="18">
        <f t="shared" si="0"/>
        <v>0</v>
      </c>
      <c r="E22" s="20">
        <v>4150000</v>
      </c>
      <c r="F22" s="21">
        <v>13489951</v>
      </c>
      <c r="G22" s="54"/>
    </row>
    <row r="23" spans="1:7" s="47" customFormat="1" ht="12.95" customHeight="1">
      <c r="A23" s="22" t="s">
        <v>39</v>
      </c>
      <c r="B23" s="23">
        <f>SUM(B14:B22)</f>
        <v>1105932</v>
      </c>
      <c r="C23" s="24">
        <f>SUM(C14:C22)</f>
        <v>426261</v>
      </c>
      <c r="D23" s="23">
        <f>SUM(D14:D22)</f>
        <v>679671</v>
      </c>
      <c r="E23" s="23">
        <f>SUM(E14:E22)</f>
        <v>46290950</v>
      </c>
      <c r="F23" s="23">
        <f>SUM(F14:F22)</f>
        <v>58825263</v>
      </c>
      <c r="G23" s="55"/>
    </row>
    <row r="24" spans="1:7" s="47" customFormat="1" ht="12" customHeight="1">
      <c r="A24" s="4"/>
      <c r="B24" s="5"/>
      <c r="C24" s="6"/>
      <c r="D24" s="5"/>
      <c r="E24" s="5"/>
      <c r="F24" s="7"/>
      <c r="G24" s="53"/>
    </row>
    <row r="25" spans="1:7" s="47" customFormat="1" ht="12" customHeight="1">
      <c r="A25" s="25" t="s">
        <v>41</v>
      </c>
      <c r="B25" s="26"/>
      <c r="C25" s="27"/>
      <c r="D25" s="28"/>
      <c r="E25" s="28"/>
      <c r="F25" s="29"/>
      <c r="G25" s="53"/>
    </row>
    <row r="26" spans="1:7" s="47" customFormat="1" ht="12" customHeight="1">
      <c r="A26" s="13" t="s">
        <v>15</v>
      </c>
      <c r="B26" s="14">
        <v>8665</v>
      </c>
      <c r="C26" s="14">
        <v>18075</v>
      </c>
      <c r="D26" s="15">
        <f t="shared" ref="D26:D29" si="1">SUM(B26-C26)</f>
        <v>-9410</v>
      </c>
      <c r="E26" s="14">
        <v>0</v>
      </c>
      <c r="F26" s="15">
        <v>145942</v>
      </c>
      <c r="G26" s="54"/>
    </row>
    <row r="27" spans="1:7" s="47" customFormat="1" ht="12" customHeight="1">
      <c r="A27" s="16" t="s">
        <v>16</v>
      </c>
      <c r="B27" s="17">
        <v>113903</v>
      </c>
      <c r="C27" s="17">
        <v>45705</v>
      </c>
      <c r="D27" s="18">
        <f t="shared" si="1"/>
        <v>68198</v>
      </c>
      <c r="E27" s="17">
        <v>858450</v>
      </c>
      <c r="F27" s="18">
        <v>1537778</v>
      </c>
      <c r="G27" s="54"/>
    </row>
    <row r="28" spans="1:7" s="47" customFormat="1" ht="12" customHeight="1">
      <c r="A28" s="16" t="s">
        <v>17</v>
      </c>
      <c r="B28" s="17">
        <v>0</v>
      </c>
      <c r="C28" s="17">
        <v>0</v>
      </c>
      <c r="D28" s="18">
        <f t="shared" si="1"/>
        <v>0</v>
      </c>
      <c r="E28" s="17">
        <v>7665000</v>
      </c>
      <c r="F28" s="18">
        <v>25219097</v>
      </c>
      <c r="G28" s="54"/>
    </row>
    <row r="29" spans="1:7" s="47" customFormat="1" ht="12" customHeight="1">
      <c r="A29" s="30" t="s">
        <v>13</v>
      </c>
      <c r="B29" s="31">
        <v>0</v>
      </c>
      <c r="C29" s="31">
        <v>0</v>
      </c>
      <c r="D29" s="18">
        <f t="shared" si="1"/>
        <v>0</v>
      </c>
      <c r="E29" s="31">
        <v>0</v>
      </c>
      <c r="F29" s="32">
        <v>91658</v>
      </c>
      <c r="G29" s="54"/>
    </row>
    <row r="30" spans="1:7" s="47" customFormat="1" ht="12.95" customHeight="1">
      <c r="A30" s="22" t="s">
        <v>42</v>
      </c>
      <c r="B30" s="23">
        <f>SUM(B26:B29)</f>
        <v>122568</v>
      </c>
      <c r="C30" s="24">
        <f>SUM(C26:C29)</f>
        <v>63780</v>
      </c>
      <c r="D30" s="23">
        <f>SUM(B30-C30)</f>
        <v>58788</v>
      </c>
      <c r="E30" s="23">
        <f>SUM(E26:E29)</f>
        <v>8523450</v>
      </c>
      <c r="F30" s="23">
        <f>SUM(F26:F29)</f>
        <v>26994475</v>
      </c>
      <c r="G30" s="55"/>
    </row>
    <row r="31" spans="1:7" s="47" customFormat="1" ht="12" customHeight="1">
      <c r="A31" s="4"/>
      <c r="B31" s="5"/>
      <c r="C31" s="6"/>
      <c r="D31" s="5"/>
      <c r="E31" s="5"/>
      <c r="F31" s="7"/>
      <c r="G31" s="53"/>
    </row>
    <row r="32" spans="1:7" s="47" customFormat="1" ht="12" customHeight="1">
      <c r="A32" s="8" t="s">
        <v>43</v>
      </c>
      <c r="B32" s="33"/>
      <c r="C32" s="34"/>
      <c r="D32" s="11"/>
      <c r="E32" s="11"/>
      <c r="F32" s="35"/>
      <c r="G32" s="56"/>
    </row>
    <row r="33" spans="1:7" s="47" customFormat="1" ht="12" customHeight="1">
      <c r="A33" s="13" t="s">
        <v>18</v>
      </c>
      <c r="B33" s="14">
        <v>0</v>
      </c>
      <c r="C33" s="14">
        <v>0</v>
      </c>
      <c r="D33" s="15">
        <f t="shared" ref="D33:D37" si="2">SUM(B33-C33)</f>
        <v>0</v>
      </c>
      <c r="E33" s="14">
        <v>0</v>
      </c>
      <c r="F33" s="15">
        <v>753838</v>
      </c>
      <c r="G33" s="54"/>
    </row>
    <row r="34" spans="1:7" s="47" customFormat="1" ht="12" customHeight="1">
      <c r="A34" s="16" t="s">
        <v>19</v>
      </c>
      <c r="B34" s="17">
        <v>0</v>
      </c>
      <c r="C34" s="17">
        <v>0</v>
      </c>
      <c r="D34" s="18">
        <f t="shared" si="2"/>
        <v>0</v>
      </c>
      <c r="E34" s="17">
        <v>0</v>
      </c>
      <c r="F34" s="18">
        <v>884439</v>
      </c>
      <c r="G34" s="54"/>
    </row>
    <row r="35" spans="1:7" s="47" customFormat="1" ht="12" customHeight="1">
      <c r="A35" s="16" t="s">
        <v>30</v>
      </c>
      <c r="B35" s="17">
        <v>119561</v>
      </c>
      <c r="C35" s="17">
        <v>0</v>
      </c>
      <c r="D35" s="18">
        <f t="shared" si="2"/>
        <v>119561</v>
      </c>
      <c r="E35" s="17">
        <v>2220700</v>
      </c>
      <c r="F35" s="18">
        <v>3942694</v>
      </c>
      <c r="G35" s="54"/>
    </row>
    <row r="36" spans="1:7" s="47" customFormat="1" ht="12" customHeight="1">
      <c r="A36" s="16" t="s">
        <v>20</v>
      </c>
      <c r="B36" s="17">
        <v>12655</v>
      </c>
      <c r="C36" s="17">
        <v>0</v>
      </c>
      <c r="D36" s="18">
        <f t="shared" si="2"/>
        <v>12655</v>
      </c>
      <c r="E36" s="17">
        <v>2193500</v>
      </c>
      <c r="F36" s="18">
        <v>2250740</v>
      </c>
      <c r="G36" s="54"/>
    </row>
    <row r="37" spans="1:7" s="47" customFormat="1" ht="12" customHeight="1">
      <c r="A37" s="19" t="s">
        <v>22</v>
      </c>
      <c r="B37" s="20">
        <v>31430</v>
      </c>
      <c r="C37" s="20">
        <v>0</v>
      </c>
      <c r="D37" s="21">
        <f t="shared" si="2"/>
        <v>31430</v>
      </c>
      <c r="E37" s="20">
        <v>2225476</v>
      </c>
      <c r="F37" s="21">
        <v>2257795</v>
      </c>
      <c r="G37" s="54"/>
    </row>
    <row r="38" spans="1:7" s="47" customFormat="1" ht="12.95" customHeight="1">
      <c r="A38" s="22" t="s">
        <v>44</v>
      </c>
      <c r="B38" s="36">
        <f>SUM(B33:B37)</f>
        <v>163646</v>
      </c>
      <c r="C38" s="36">
        <f>SUM(C33:C37)</f>
        <v>0</v>
      </c>
      <c r="D38" s="36">
        <f>SUM(D33:D37)</f>
        <v>163646</v>
      </c>
      <c r="E38" s="23">
        <f>SUM(E33:E37)</f>
        <v>6639676</v>
      </c>
      <c r="F38" s="23">
        <f>SUM(F33:F37)</f>
        <v>10089506</v>
      </c>
      <c r="G38" s="55"/>
    </row>
    <row r="39" spans="1:7" s="47" customFormat="1" ht="12" customHeight="1">
      <c r="A39" s="4"/>
      <c r="B39" s="5"/>
      <c r="C39" s="6"/>
      <c r="D39" s="5"/>
      <c r="E39" s="5"/>
      <c r="F39" s="7"/>
      <c r="G39" s="53"/>
    </row>
    <row r="40" spans="1:7" s="47" customFormat="1" ht="12" customHeight="1">
      <c r="A40" s="22" t="s">
        <v>45</v>
      </c>
      <c r="B40" s="33"/>
      <c r="C40" s="34"/>
      <c r="D40" s="11"/>
      <c r="E40" s="11"/>
      <c r="F40" s="35"/>
      <c r="G40" s="56"/>
    </row>
    <row r="41" spans="1:7" s="47" customFormat="1" ht="12" customHeight="1">
      <c r="A41" s="16" t="s">
        <v>21</v>
      </c>
      <c r="B41" s="14">
        <v>0</v>
      </c>
      <c r="C41" s="14">
        <v>0</v>
      </c>
      <c r="D41" s="15">
        <f>SUM(B41-C41)</f>
        <v>0</v>
      </c>
      <c r="E41" s="14">
        <v>12500</v>
      </c>
      <c r="F41" s="15">
        <v>48534</v>
      </c>
      <c r="G41" s="54"/>
    </row>
    <row r="42" spans="1:7" s="47" customFormat="1" ht="12" customHeight="1">
      <c r="A42" s="16" t="s">
        <v>26</v>
      </c>
      <c r="B42" s="17">
        <v>0</v>
      </c>
      <c r="C42" s="17">
        <v>0</v>
      </c>
      <c r="D42" s="18">
        <f>SUM(B42-C42)</f>
        <v>0</v>
      </c>
      <c r="E42" s="17">
        <v>0</v>
      </c>
      <c r="F42" s="18">
        <v>170918</v>
      </c>
      <c r="G42" s="54"/>
    </row>
    <row r="43" spans="1:7" s="47" customFormat="1" ht="12" customHeight="1">
      <c r="A43" s="16" t="s">
        <v>31</v>
      </c>
      <c r="B43" s="17">
        <v>0</v>
      </c>
      <c r="C43" s="17">
        <v>0</v>
      </c>
      <c r="D43" s="18">
        <f>SUM(B43-C43)</f>
        <v>0</v>
      </c>
      <c r="E43" s="17">
        <v>0</v>
      </c>
      <c r="F43" s="18">
        <v>37699</v>
      </c>
      <c r="G43" s="54"/>
    </row>
    <row r="44" spans="1:7" s="47" customFormat="1" ht="12" customHeight="1">
      <c r="A44" s="16" t="s">
        <v>27</v>
      </c>
      <c r="B44" s="17">
        <v>0</v>
      </c>
      <c r="C44" s="17">
        <v>0</v>
      </c>
      <c r="D44" s="18">
        <f>SUM(B44-C44)</f>
        <v>0</v>
      </c>
      <c r="E44" s="17">
        <v>0</v>
      </c>
      <c r="F44" s="18">
        <v>38406</v>
      </c>
      <c r="G44" s="54"/>
    </row>
    <row r="45" spans="1:7" s="47" customFormat="1" ht="12.95" customHeight="1">
      <c r="A45" s="22" t="s">
        <v>46</v>
      </c>
      <c r="B45" s="36">
        <f>SUM(B41:B44)</f>
        <v>0</v>
      </c>
      <c r="C45" s="36">
        <f>SUM(C41:C44)</f>
        <v>0</v>
      </c>
      <c r="D45" s="36">
        <f>SUM(D41:D44)</f>
        <v>0</v>
      </c>
      <c r="E45" s="23">
        <f>SUM(E41:E44)</f>
        <v>12500</v>
      </c>
      <c r="F45" s="23">
        <f>SUM(F41:F44)</f>
        <v>295557</v>
      </c>
      <c r="G45" s="55"/>
    </row>
    <row r="46" spans="1:7" s="47" customFormat="1" ht="12" customHeight="1">
      <c r="A46" s="4"/>
      <c r="B46" s="5"/>
      <c r="C46" s="6"/>
      <c r="D46" s="5"/>
      <c r="E46" s="5"/>
      <c r="F46" s="7"/>
      <c r="G46" s="53"/>
    </row>
    <row r="47" spans="1:7" s="47" customFormat="1" ht="12" customHeight="1">
      <c r="A47" s="22" t="s">
        <v>47</v>
      </c>
      <c r="B47" s="9"/>
      <c r="C47" s="10"/>
      <c r="D47" s="11"/>
      <c r="E47" s="11"/>
      <c r="F47" s="12"/>
      <c r="G47" s="53"/>
    </row>
    <row r="48" spans="1:7" s="47" customFormat="1" ht="12" customHeight="1">
      <c r="A48" s="16" t="s">
        <v>29</v>
      </c>
      <c r="B48" s="17">
        <v>0</v>
      </c>
      <c r="C48" s="17">
        <v>0</v>
      </c>
      <c r="D48" s="18">
        <f>SUM(B48-C48)</f>
        <v>0</v>
      </c>
      <c r="E48" s="17">
        <v>0</v>
      </c>
      <c r="F48" s="18">
        <v>30388</v>
      </c>
      <c r="G48" s="54"/>
    </row>
    <row r="49" spans="1:7" s="47" customFormat="1" ht="12.95" customHeight="1">
      <c r="A49" s="22" t="s">
        <v>48</v>
      </c>
      <c r="B49" s="36">
        <f>SUM(B48:B48)</f>
        <v>0</v>
      </c>
      <c r="C49" s="36">
        <f>SUM(C48:C48)</f>
        <v>0</v>
      </c>
      <c r="D49" s="36">
        <f>SUM(D48:D48)</f>
        <v>0</v>
      </c>
      <c r="E49" s="23">
        <f>SUM(E48:E48)</f>
        <v>0</v>
      </c>
      <c r="F49" s="23">
        <f>SUM(F48:F48)</f>
        <v>30388</v>
      </c>
      <c r="G49" s="55"/>
    </row>
    <row r="50" spans="1:7" s="47" customFormat="1" ht="12" customHeight="1">
      <c r="A50" s="4"/>
      <c r="B50" s="5"/>
      <c r="C50" s="6"/>
      <c r="D50" s="5"/>
      <c r="E50" s="5"/>
      <c r="F50" s="7"/>
      <c r="G50" s="53"/>
    </row>
    <row r="51" spans="1:7" s="47" customFormat="1" ht="11.1" customHeight="1">
      <c r="A51" s="22" t="s">
        <v>49</v>
      </c>
      <c r="B51" s="9"/>
      <c r="C51" s="10"/>
      <c r="D51" s="11"/>
      <c r="E51" s="11"/>
      <c r="F51" s="12"/>
      <c r="G51" s="53"/>
    </row>
    <row r="52" spans="1:7" s="47" customFormat="1" ht="11.1" customHeight="1">
      <c r="A52" s="16" t="s">
        <v>23</v>
      </c>
      <c r="B52" s="17">
        <v>0</v>
      </c>
      <c r="C52" s="17">
        <v>0</v>
      </c>
      <c r="D52" s="18">
        <f>SUM(B52-C52)</f>
        <v>0</v>
      </c>
      <c r="E52" s="17">
        <v>0</v>
      </c>
      <c r="F52" s="18">
        <v>24722</v>
      </c>
      <c r="G52" s="54"/>
    </row>
    <row r="53" spans="1:7" s="47" customFormat="1" ht="12.95" customHeight="1">
      <c r="A53" s="22" t="s">
        <v>50</v>
      </c>
      <c r="B53" s="36">
        <f>SUM(B52:B52)</f>
        <v>0</v>
      </c>
      <c r="C53" s="36">
        <f>SUM(C52:C52)</f>
        <v>0</v>
      </c>
      <c r="D53" s="36">
        <f>SUM(D52:D52)</f>
        <v>0</v>
      </c>
      <c r="E53" s="23">
        <f>SUM(E52:E52)</f>
        <v>0</v>
      </c>
      <c r="F53" s="23">
        <f>SUM(F52:F52)</f>
        <v>24722</v>
      </c>
      <c r="G53" s="55"/>
    </row>
    <row r="54" spans="1:7" s="47" customFormat="1" ht="12" customHeight="1">
      <c r="A54" s="4"/>
      <c r="B54" s="5"/>
      <c r="C54" s="6"/>
      <c r="D54" s="5"/>
      <c r="E54" s="5"/>
      <c r="F54" s="7"/>
      <c r="G54" s="53"/>
    </row>
    <row r="55" spans="1:7" s="47" customFormat="1" ht="12" customHeight="1">
      <c r="A55" s="22" t="s">
        <v>24</v>
      </c>
      <c r="B55" s="9"/>
      <c r="C55" s="10"/>
      <c r="D55" s="11"/>
      <c r="E55" s="11"/>
      <c r="F55" s="12"/>
      <c r="G55" s="53"/>
    </row>
    <row r="56" spans="1:7" s="47" customFormat="1" ht="12" customHeight="1">
      <c r="A56" s="40" t="str">
        <f>A5</f>
        <v>Ecoles secondaires (5)</v>
      </c>
      <c r="B56" s="41">
        <f>SUM(B11)</f>
        <v>2053014</v>
      </c>
      <c r="C56" s="41">
        <f>SUM(C11)</f>
        <v>1760</v>
      </c>
      <c r="D56" s="41">
        <f t="shared" ref="D56:D61" si="3">SUM(B56-C56)</f>
        <v>2051254</v>
      </c>
      <c r="E56" s="42">
        <f>SUM(E11)</f>
        <v>31525988</v>
      </c>
      <c r="F56" s="41">
        <f>SUM(F11)</f>
        <v>37889663</v>
      </c>
      <c r="G56" s="55"/>
    </row>
    <row r="57" spans="1:7" s="47" customFormat="1" ht="12" customHeight="1">
      <c r="A57" s="40" t="str">
        <f>A23</f>
        <v>Total Stations d'épuration (9)</v>
      </c>
      <c r="B57" s="41">
        <f>SUM(B23)</f>
        <v>1105932</v>
      </c>
      <c r="C57" s="41">
        <f>SUM(C23)</f>
        <v>426261</v>
      </c>
      <c r="D57" s="41">
        <f t="shared" si="3"/>
        <v>679671</v>
      </c>
      <c r="E57" s="42">
        <f>SUM(E23)</f>
        <v>46290950</v>
      </c>
      <c r="F57" s="41">
        <f>SUM(F23)</f>
        <v>58825263</v>
      </c>
      <c r="G57" s="55"/>
    </row>
    <row r="58" spans="1:7" s="47" customFormat="1" ht="12" customHeight="1">
      <c r="A58" s="40" t="str">
        <f>A25</f>
        <v>Adduction d'eau (4)</v>
      </c>
      <c r="B58" s="41">
        <f>SUM(B30)</f>
        <v>122568</v>
      </c>
      <c r="C58" s="41">
        <f>SUM(C30)</f>
        <v>63780</v>
      </c>
      <c r="D58" s="41">
        <f t="shared" si="3"/>
        <v>58788</v>
      </c>
      <c r="E58" s="42">
        <f>SUM(E30)</f>
        <v>8523450</v>
      </c>
      <c r="F58" s="41">
        <f>SUM(F30)</f>
        <v>26994475</v>
      </c>
      <c r="G58" s="55"/>
    </row>
    <row r="59" spans="1:7" s="47" customFormat="1" ht="12" customHeight="1">
      <c r="A59" s="40" t="str">
        <f>A32</f>
        <v>Culture loisirs sport (5)</v>
      </c>
      <c r="B59" s="41">
        <f>B38</f>
        <v>163646</v>
      </c>
      <c r="C59" s="41">
        <f>C38</f>
        <v>0</v>
      </c>
      <c r="D59" s="41">
        <f t="shared" si="3"/>
        <v>163646</v>
      </c>
      <c r="E59" s="42">
        <f>E38</f>
        <v>6639676</v>
      </c>
      <c r="F59" s="41">
        <f>F38</f>
        <v>10089506</v>
      </c>
      <c r="G59" s="55"/>
    </row>
    <row r="60" spans="1:7" s="47" customFormat="1" ht="12" customHeight="1">
      <c r="A60" s="40" t="str">
        <f>A40</f>
        <v>Sécurité (4)</v>
      </c>
      <c r="B60" s="41">
        <f>B49</f>
        <v>0</v>
      </c>
      <c r="C60" s="41">
        <f>C49</f>
        <v>0</v>
      </c>
      <c r="D60" s="41">
        <f t="shared" si="3"/>
        <v>0</v>
      </c>
      <c r="E60" s="42">
        <f>E45</f>
        <v>12500</v>
      </c>
      <c r="F60" s="41">
        <f>F45</f>
        <v>295557</v>
      </c>
      <c r="G60" s="55"/>
    </row>
    <row r="61" spans="1:7" s="47" customFormat="1" ht="12" customHeight="1">
      <c r="A61" s="40" t="str">
        <f>A47</f>
        <v>Action sociale (1)</v>
      </c>
      <c r="B61" s="41">
        <f>B49</f>
        <v>0</v>
      </c>
      <c r="C61" s="41">
        <f>C53</f>
        <v>0</v>
      </c>
      <c r="D61" s="41">
        <f t="shared" si="3"/>
        <v>0</v>
      </c>
      <c r="E61" s="42">
        <f>E49</f>
        <v>0</v>
      </c>
      <c r="F61" s="41">
        <f>F49</f>
        <v>30388</v>
      </c>
      <c r="G61" s="55"/>
    </row>
    <row r="62" spans="1:7" s="47" customFormat="1" ht="12" customHeight="1">
      <c r="A62" s="43" t="str">
        <f>A51</f>
        <v>Stand de Tir (1)</v>
      </c>
      <c r="B62" s="44">
        <f>SUM(B53)</f>
        <v>0</v>
      </c>
      <c r="C62" s="44">
        <f>SUM(C53)</f>
        <v>0</v>
      </c>
      <c r="D62" s="44">
        <f>SUM(D53)</f>
        <v>0</v>
      </c>
      <c r="E62" s="45">
        <f>E53</f>
        <v>0</v>
      </c>
      <c r="F62" s="44">
        <f>SUM(F53)</f>
        <v>24722</v>
      </c>
      <c r="G62" s="55"/>
    </row>
    <row r="63" spans="1:7" s="47" customFormat="1" ht="21.95" customHeight="1">
      <c r="A63" s="37" t="s">
        <v>52</v>
      </c>
      <c r="B63" s="23">
        <f>SUM(B56:B62)</f>
        <v>3445160</v>
      </c>
      <c r="C63" s="23">
        <f>SUM(C56:C62)</f>
        <v>491801</v>
      </c>
      <c r="D63" s="23">
        <f>SUM(D56:D62)</f>
        <v>2953359</v>
      </c>
      <c r="E63" s="23">
        <f>SUM(E56:E62)</f>
        <v>92992564</v>
      </c>
      <c r="F63" s="23">
        <f>SUM(F56:F62)</f>
        <v>134149574</v>
      </c>
      <c r="G63" s="55"/>
    </row>
    <row r="64" spans="1:7" s="47" customFormat="1" ht="15" customHeight="1">
      <c r="A64" s="39" t="s">
        <v>40</v>
      </c>
      <c r="B64" s="32">
        <v>4728291.75</v>
      </c>
      <c r="C64" s="32">
        <v>1379469.75</v>
      </c>
      <c r="D64" s="32">
        <v>3348822</v>
      </c>
      <c r="E64" s="32">
        <v>110686952</v>
      </c>
      <c r="F64" s="32">
        <v>153420513.08000001</v>
      </c>
      <c r="G64" s="54"/>
    </row>
    <row r="65" ht="6.6" customHeight="1"/>
  </sheetData>
  <sheetProtection sheet="1" objects="1" scenarios="1"/>
  <mergeCells count="4">
    <mergeCell ref="B2:D2"/>
    <mergeCell ref="E2:E3"/>
    <mergeCell ref="F2:F3"/>
    <mergeCell ref="A2:A3"/>
  </mergeCells>
  <phoneticPr fontId="0" type="noConversion"/>
  <printOptions horizontalCentered="1"/>
  <pageMargins left="0" right="0" top="0" bottom="0" header="0.51181102362204722" footer="0.51181102362204722"/>
  <pageSetup paperSize="9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C1E41EE0FB504CA906D84A5E1C2617" ma:contentTypeVersion="0" ma:contentTypeDescription="Crée un document." ma:contentTypeScope="" ma:versionID="eceb75e308c3dc623771218492902e37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10573a49d455dd832b16e8b43048b2d5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c7280d-fec9-4c99-9736-8d7ecec3545c">
      <Value>25</Value>
      <Value>122</Value>
      <Value>121</Value>
    </TaxCatchAll>
    <o410524c08c94595afa657d6a91eb2e7 xmlns="7dc7280d-fec9-4c99-9736-8d7ecec3545c">
      <Terms xmlns="http://schemas.microsoft.com/office/infopath/2007/PartnerControls"/>
    </o410524c08c94595afa657d6a91eb2e7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Etat et droit</TermName>
          <TermId xmlns="http://schemas.microsoft.com/office/infopath/2007/PartnerControls">947cb90d-0fbf-4382-9b7c-7f3e8e6fd3f7</TermId>
        </TermInfo>
      </Terms>
    </pf2f0a5c9c974145b8182a0b51177c44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des communes</TermName>
          <TermId xmlns="http://schemas.microsoft.com/office/infopath/2007/PartnerControls">7ef8d52b-6e7a-45c1-ad7f-2791ac69a743</TermId>
        </TermInfo>
      </Terms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SCOM</TermName>
          <TermId xmlns="http://schemas.microsoft.com/office/infopath/2007/PartnerControls">beaa4e20-5140-4353-9959-2d59772728cb</TermId>
        </TermInfo>
      </Terms>
    </h42ba7f56afd40d8a80558d45f27949a>
    <c806c3ad7ef948cca74e93affe552c52 xmlns="7dc7280d-fec9-4c99-9736-8d7ecec3545c">
      <Terms xmlns="http://schemas.microsoft.com/office/infopath/2007/PartnerControls"/>
    </c806c3ad7ef948cca74e93affe552c52>
  </documentManagement>
</p:properties>
</file>

<file path=customXml/itemProps1.xml><?xml version="1.0" encoding="utf-8"?>
<ds:datastoreItem xmlns:ds="http://schemas.openxmlformats.org/officeDocument/2006/customXml" ds:itemID="{F418DE2F-4423-4DB8-9A1F-3F31FFCAC6BF}"/>
</file>

<file path=customXml/itemProps2.xml><?xml version="1.0" encoding="utf-8"?>
<ds:datastoreItem xmlns:ds="http://schemas.openxmlformats.org/officeDocument/2006/customXml" ds:itemID="{F18862EF-3EDC-4C16-BD55-832A1F1BE9B4}"/>
</file>

<file path=customXml/itemProps3.xml><?xml version="1.0" encoding="utf-8"?>
<ds:datastoreItem xmlns:ds="http://schemas.openxmlformats.org/officeDocument/2006/customXml" ds:itemID="{7EBF418E-079A-4C43-AD00-899CCFD529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Syndicats</vt:lpstr>
      <vt:lpstr>Syndicats!Zone_d_impression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Tamburini Sandro</dc:creator>
  <cp:lastModifiedBy>tamburiniS</cp:lastModifiedBy>
  <cp:lastPrinted>2011-03-25T07:47:12Z</cp:lastPrinted>
  <dcterms:created xsi:type="dcterms:W3CDTF">1997-01-20T07:19:41Z</dcterms:created>
  <dcterms:modified xsi:type="dcterms:W3CDTF">2011-03-25T15:04:36Z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0x01010091C1E41EE0FB504CA906D84A5E1C2617</vt:lpwstr>
  </property>
  <property fmtid="{D5CDD505-2E9C-101B-9397-08002B2CF9AE}" pid="3" name="Entite">
    <vt:lpwstr>122;#Service des communes|7ef8d52b-6e7a-45c1-ad7f-2791ac69a743</vt:lpwstr>
  </property>
  <property fmtid="{D5CDD505-2E9C-101B-9397-08002B2CF9AE}" pid="4" name="Theme">
    <vt:lpwstr>25;#Etat et droit|947cb90d-0fbf-4382-9b7c-7f3e8e6fd3f7</vt:lpwstr>
  </property>
  <property fmtid="{D5CDD505-2E9C-101B-9397-08002B2CF9AE}" pid="5" name="Departement">
    <vt:lpwstr/>
  </property>
  <property fmtid="{D5CDD505-2E9C-101B-9397-08002B2CF9AE}" pid="6" name="Type du document">
    <vt:lpwstr/>
  </property>
  <property fmtid="{D5CDD505-2E9C-101B-9397-08002B2CF9AE}" pid="7" name="Acronyme">
    <vt:lpwstr>121;#SCOM|beaa4e20-5140-4353-9959-2d59772728cb</vt:lpwstr>
  </property>
</Properties>
</file>