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90" windowWidth="8520" windowHeight="5475" tabRatio="601"/>
  </bookViews>
  <sheets>
    <sheet name="Charges" sheetId="1" r:id="rId1"/>
    <sheet name="Revenus" sheetId="2" r:id="rId2"/>
    <sheet name="Resultat net" sheetId="3" r:id="rId3"/>
    <sheet name="Charges par habitant" sheetId="4" r:id="rId4"/>
    <sheet name="Revenus par habitant" sheetId="5" r:id="rId5"/>
    <sheet name="Resultat net par habitant" sheetId="6" r:id="rId6"/>
  </sheets>
  <definedNames>
    <definedName name="communes">Charges!$B$5:$B$41</definedName>
    <definedName name="numéros">Charges!#REF!</definedName>
    <definedName name="_xlnm.Print_Area" localSheetId="0">Charges!$A$1:$M$43</definedName>
    <definedName name="_xlnm.Print_Area" localSheetId="3">'Charges par habitant'!$A$1:$L$43</definedName>
    <definedName name="_xlnm.Print_Area" localSheetId="2">'Resultat net'!$A$1:$M$43</definedName>
    <definedName name="_xlnm.Print_Area" localSheetId="5">'Resultat net par habitant'!$A$1:$L$43</definedName>
    <definedName name="_xlnm.Print_Area" localSheetId="1">Revenus!$A$1:$M$43</definedName>
    <definedName name="_xlnm.Print_Area" localSheetId="4">'Revenus par habitant'!$A$1:$L$43</definedName>
  </definedNames>
  <calcPr calcId="125725"/>
</workbook>
</file>

<file path=xl/calcChain.xml><?xml version="1.0" encoding="utf-8"?>
<calcChain xmlns="http://schemas.openxmlformats.org/spreadsheetml/2006/main">
  <c r="N5" i="6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"/>
  <c r="N3"/>
  <c r="N2"/>
  <c r="N2" i="5"/>
  <c r="N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M43" i="3" l="1"/>
  <c r="L43"/>
  <c r="K43"/>
  <c r="J43"/>
  <c r="I43"/>
  <c r="H43"/>
  <c r="G43"/>
  <c r="F43"/>
  <c r="E43"/>
  <c r="D43"/>
  <c r="C43"/>
  <c r="L43" i="5" l="1"/>
  <c r="J43"/>
  <c r="I43"/>
  <c r="H43"/>
  <c r="G43"/>
  <c r="F43"/>
  <c r="E43"/>
  <c r="D43"/>
  <c r="C43"/>
  <c r="L41"/>
  <c r="K41" s="1"/>
  <c r="J41"/>
  <c r="H41"/>
  <c r="F41"/>
  <c r="E41"/>
  <c r="D41"/>
  <c r="C41"/>
  <c r="L40"/>
  <c r="K40"/>
  <c r="I40"/>
  <c r="G40"/>
  <c r="E40"/>
  <c r="D40"/>
  <c r="C40"/>
  <c r="L39"/>
  <c r="K39" s="1"/>
  <c r="J39"/>
  <c r="I39"/>
  <c r="H39"/>
  <c r="G39"/>
  <c r="F39"/>
  <c r="E39"/>
  <c r="D39"/>
  <c r="C39"/>
  <c r="L38"/>
  <c r="K38"/>
  <c r="J38"/>
  <c r="I38"/>
  <c r="H38"/>
  <c r="G38"/>
  <c r="F38"/>
  <c r="E38"/>
  <c r="D38"/>
  <c r="C38"/>
  <c r="L37"/>
  <c r="K37" s="1"/>
  <c r="J37"/>
  <c r="H37"/>
  <c r="F37"/>
  <c r="D37"/>
  <c r="C37"/>
  <c r="L36"/>
  <c r="K36"/>
  <c r="I36"/>
  <c r="G36"/>
  <c r="E36"/>
  <c r="D36"/>
  <c r="C36"/>
  <c r="L35"/>
  <c r="K35" s="1"/>
  <c r="J35"/>
  <c r="I35"/>
  <c r="H35"/>
  <c r="G35"/>
  <c r="F35"/>
  <c r="E35"/>
  <c r="D35"/>
  <c r="C35"/>
  <c r="L34"/>
  <c r="K34"/>
  <c r="J34"/>
  <c r="I34"/>
  <c r="H34"/>
  <c r="G34"/>
  <c r="F34"/>
  <c r="E34"/>
  <c r="D34"/>
  <c r="C34"/>
  <c r="L33"/>
  <c r="K33" s="1"/>
  <c r="J33"/>
  <c r="H33"/>
  <c r="F33"/>
  <c r="D33"/>
  <c r="L32"/>
  <c r="K32"/>
  <c r="I32"/>
  <c r="G32"/>
  <c r="E32"/>
  <c r="C32"/>
  <c r="L31"/>
  <c r="K31" s="1"/>
  <c r="J31"/>
  <c r="I31"/>
  <c r="H31"/>
  <c r="G31"/>
  <c r="F31"/>
  <c r="E31"/>
  <c r="D31"/>
  <c r="C31"/>
  <c r="L30"/>
  <c r="K30"/>
  <c r="J30"/>
  <c r="I30"/>
  <c r="H30"/>
  <c r="G30"/>
  <c r="F30"/>
  <c r="E30"/>
  <c r="D30"/>
  <c r="C30"/>
  <c r="L29"/>
  <c r="K29" s="1"/>
  <c r="J29"/>
  <c r="H29"/>
  <c r="F29"/>
  <c r="D29"/>
  <c r="L28"/>
  <c r="K28"/>
  <c r="I28"/>
  <c r="G28"/>
  <c r="E28"/>
  <c r="C28"/>
  <c r="L27"/>
  <c r="K27" s="1"/>
  <c r="J27"/>
  <c r="I27"/>
  <c r="H27"/>
  <c r="G27"/>
  <c r="F27"/>
  <c r="E27"/>
  <c r="D27"/>
  <c r="C27"/>
  <c r="L26"/>
  <c r="K26"/>
  <c r="J26"/>
  <c r="I26"/>
  <c r="H26"/>
  <c r="G26"/>
  <c r="F26"/>
  <c r="E26"/>
  <c r="D26"/>
  <c r="C26"/>
  <c r="L25"/>
  <c r="K25" s="1"/>
  <c r="J25"/>
  <c r="H25"/>
  <c r="F25"/>
  <c r="D25"/>
  <c r="L24"/>
  <c r="K24"/>
  <c r="I24"/>
  <c r="G24"/>
  <c r="E24"/>
  <c r="C24"/>
  <c r="L23"/>
  <c r="K23" s="1"/>
  <c r="J23"/>
  <c r="I23"/>
  <c r="H23"/>
  <c r="G23"/>
  <c r="F23"/>
  <c r="E23"/>
  <c r="D23"/>
  <c r="C23"/>
  <c r="L22"/>
  <c r="K22"/>
  <c r="J22"/>
  <c r="I22"/>
  <c r="H22"/>
  <c r="G22"/>
  <c r="F22"/>
  <c r="E22"/>
  <c r="D22"/>
  <c r="C22"/>
  <c r="L21"/>
  <c r="K21" s="1"/>
  <c r="J21"/>
  <c r="H21"/>
  <c r="F21"/>
  <c r="D21"/>
  <c r="L20"/>
  <c r="K20"/>
  <c r="I20"/>
  <c r="G20"/>
  <c r="E20"/>
  <c r="C20"/>
  <c r="L19"/>
  <c r="K19" s="1"/>
  <c r="J19"/>
  <c r="I19"/>
  <c r="H19"/>
  <c r="G19"/>
  <c r="F19"/>
  <c r="E19"/>
  <c r="D19"/>
  <c r="C19"/>
  <c r="L18"/>
  <c r="K18"/>
  <c r="J18"/>
  <c r="I18"/>
  <c r="H18"/>
  <c r="G18"/>
  <c r="F18"/>
  <c r="E18"/>
  <c r="D18"/>
  <c r="C18"/>
  <c r="L17"/>
  <c r="K17" s="1"/>
  <c r="J17"/>
  <c r="H17"/>
  <c r="F17"/>
  <c r="D17"/>
  <c r="L16"/>
  <c r="K16"/>
  <c r="I16"/>
  <c r="G16"/>
  <c r="E16"/>
  <c r="C16"/>
  <c r="L15"/>
  <c r="K15" s="1"/>
  <c r="J15"/>
  <c r="I15"/>
  <c r="H15"/>
  <c r="G15"/>
  <c r="F15"/>
  <c r="E15"/>
  <c r="D15"/>
  <c r="C15"/>
  <c r="L14"/>
  <c r="K14"/>
  <c r="J14"/>
  <c r="I14"/>
  <c r="H14"/>
  <c r="G14"/>
  <c r="F14"/>
  <c r="E14"/>
  <c r="D14"/>
  <c r="C14"/>
  <c r="L13"/>
  <c r="K13" s="1"/>
  <c r="J13"/>
  <c r="H13"/>
  <c r="F13"/>
  <c r="D13"/>
  <c r="L12"/>
  <c r="K12"/>
  <c r="I12"/>
  <c r="G12"/>
  <c r="E12"/>
  <c r="C12"/>
  <c r="L11"/>
  <c r="K11" s="1"/>
  <c r="J11"/>
  <c r="I11"/>
  <c r="H11"/>
  <c r="G11"/>
  <c r="F11"/>
  <c r="E11"/>
  <c r="D11"/>
  <c r="C11"/>
  <c r="L10"/>
  <c r="K10"/>
  <c r="J10"/>
  <c r="I10"/>
  <c r="H10"/>
  <c r="G10"/>
  <c r="F10"/>
  <c r="E10"/>
  <c r="D10"/>
  <c r="C10"/>
  <c r="L9"/>
  <c r="K9" s="1"/>
  <c r="J9"/>
  <c r="H9"/>
  <c r="F9"/>
  <c r="D9"/>
  <c r="L8"/>
  <c r="K8"/>
  <c r="I8"/>
  <c r="G8"/>
  <c r="E8"/>
  <c r="C8"/>
  <c r="L7"/>
  <c r="K7" s="1"/>
  <c r="J7"/>
  <c r="I7"/>
  <c r="H7"/>
  <c r="G7"/>
  <c r="F7"/>
  <c r="E7"/>
  <c r="D7"/>
  <c r="C7"/>
  <c r="L6"/>
  <c r="K6"/>
  <c r="J6"/>
  <c r="I6"/>
  <c r="H6"/>
  <c r="G6"/>
  <c r="F6"/>
  <c r="E6"/>
  <c r="D6"/>
  <c r="C6"/>
  <c r="J5"/>
  <c r="H5"/>
  <c r="F5"/>
  <c r="D5"/>
  <c r="L43" i="4"/>
  <c r="K43"/>
  <c r="J43"/>
  <c r="I43"/>
  <c r="H43"/>
  <c r="G43"/>
  <c r="F43"/>
  <c r="E43"/>
  <c r="D43"/>
  <c r="C43"/>
  <c r="N42"/>
  <c r="L41"/>
  <c r="K41"/>
  <c r="J41"/>
  <c r="I41"/>
  <c r="H41"/>
  <c r="G41"/>
  <c r="F41"/>
  <c r="E41"/>
  <c r="D41"/>
  <c r="C41"/>
  <c r="L40"/>
  <c r="K40"/>
  <c r="J40"/>
  <c r="I40"/>
  <c r="H40"/>
  <c r="G40"/>
  <c r="F40"/>
  <c r="E40"/>
  <c r="D40"/>
  <c r="C40"/>
  <c r="L39"/>
  <c r="K39"/>
  <c r="J39"/>
  <c r="I39"/>
  <c r="H39"/>
  <c r="G39"/>
  <c r="F39"/>
  <c r="E39"/>
  <c r="D39"/>
  <c r="C39"/>
  <c r="L38"/>
  <c r="K38"/>
  <c r="J38"/>
  <c r="I38"/>
  <c r="H38"/>
  <c r="G38"/>
  <c r="F38"/>
  <c r="E38"/>
  <c r="D38"/>
  <c r="C38"/>
  <c r="L37"/>
  <c r="K37"/>
  <c r="J37"/>
  <c r="I37"/>
  <c r="H37"/>
  <c r="G37"/>
  <c r="F37"/>
  <c r="E37"/>
  <c r="D37"/>
  <c r="C37"/>
  <c r="L36"/>
  <c r="K36"/>
  <c r="J36"/>
  <c r="I36"/>
  <c r="H36"/>
  <c r="G36"/>
  <c r="F36"/>
  <c r="E36"/>
  <c r="D36"/>
  <c r="C36"/>
  <c r="L35"/>
  <c r="K35"/>
  <c r="J35"/>
  <c r="I35"/>
  <c r="H35"/>
  <c r="G35"/>
  <c r="F35"/>
  <c r="E35"/>
  <c r="D35"/>
  <c r="C35"/>
  <c r="L34"/>
  <c r="K34"/>
  <c r="J34"/>
  <c r="I34"/>
  <c r="H34"/>
  <c r="G34"/>
  <c r="F34"/>
  <c r="E34"/>
  <c r="D34"/>
  <c r="C34"/>
  <c r="L33"/>
  <c r="K33"/>
  <c r="J33"/>
  <c r="I33"/>
  <c r="H33"/>
  <c r="G33"/>
  <c r="F33"/>
  <c r="E33"/>
  <c r="D33"/>
  <c r="C33"/>
  <c r="L32"/>
  <c r="K32"/>
  <c r="J32"/>
  <c r="I32"/>
  <c r="H32"/>
  <c r="G32"/>
  <c r="F32"/>
  <c r="E32"/>
  <c r="D32"/>
  <c r="C32"/>
  <c r="L31"/>
  <c r="K31"/>
  <c r="J31"/>
  <c r="I31"/>
  <c r="H31"/>
  <c r="G31"/>
  <c r="F31"/>
  <c r="E31"/>
  <c r="D31"/>
  <c r="C31"/>
  <c r="L30"/>
  <c r="K30"/>
  <c r="J30"/>
  <c r="I30"/>
  <c r="H30"/>
  <c r="G30"/>
  <c r="F30"/>
  <c r="E30"/>
  <c r="D30"/>
  <c r="C30"/>
  <c r="L29"/>
  <c r="K29"/>
  <c r="J29"/>
  <c r="I29"/>
  <c r="H29"/>
  <c r="G29"/>
  <c r="F29"/>
  <c r="E29"/>
  <c r="D29"/>
  <c r="C29"/>
  <c r="L28"/>
  <c r="K28"/>
  <c r="J28"/>
  <c r="I28"/>
  <c r="H28"/>
  <c r="G28"/>
  <c r="F28"/>
  <c r="E28"/>
  <c r="D28"/>
  <c r="C28"/>
  <c r="L27"/>
  <c r="K27"/>
  <c r="J27"/>
  <c r="I27"/>
  <c r="H27"/>
  <c r="G27"/>
  <c r="F27"/>
  <c r="E27"/>
  <c r="D27"/>
  <c r="C27"/>
  <c r="L26"/>
  <c r="K26"/>
  <c r="J26"/>
  <c r="I26"/>
  <c r="H26"/>
  <c r="G26"/>
  <c r="F26"/>
  <c r="E26"/>
  <c r="D26"/>
  <c r="C26"/>
  <c r="L25"/>
  <c r="K25"/>
  <c r="J25"/>
  <c r="I25"/>
  <c r="H25"/>
  <c r="G25"/>
  <c r="F25"/>
  <c r="E25"/>
  <c r="D25"/>
  <c r="C25"/>
  <c r="L24"/>
  <c r="K24"/>
  <c r="J24"/>
  <c r="I24"/>
  <c r="H24"/>
  <c r="G24"/>
  <c r="F24"/>
  <c r="E24"/>
  <c r="D24"/>
  <c r="C24"/>
  <c r="L23"/>
  <c r="K23"/>
  <c r="J23"/>
  <c r="I23"/>
  <c r="H23"/>
  <c r="G23"/>
  <c r="F23"/>
  <c r="E23"/>
  <c r="D23"/>
  <c r="C23"/>
  <c r="L22"/>
  <c r="K22"/>
  <c r="J22"/>
  <c r="I22"/>
  <c r="H22"/>
  <c r="G22"/>
  <c r="F22"/>
  <c r="E22"/>
  <c r="D22"/>
  <c r="C22"/>
  <c r="L21"/>
  <c r="K21"/>
  <c r="J21"/>
  <c r="I21"/>
  <c r="H21"/>
  <c r="G21"/>
  <c r="F21"/>
  <c r="E21"/>
  <c r="D21"/>
  <c r="C21"/>
  <c r="L20"/>
  <c r="K20"/>
  <c r="J20"/>
  <c r="I20"/>
  <c r="H20"/>
  <c r="G20"/>
  <c r="F20"/>
  <c r="E20"/>
  <c r="D20"/>
  <c r="C20"/>
  <c r="L19"/>
  <c r="K19"/>
  <c r="J19"/>
  <c r="I19"/>
  <c r="H19"/>
  <c r="G19"/>
  <c r="F19"/>
  <c r="E19"/>
  <c r="D19"/>
  <c r="C19"/>
  <c r="L18"/>
  <c r="K18"/>
  <c r="J18"/>
  <c r="I18"/>
  <c r="H18"/>
  <c r="G18"/>
  <c r="F18"/>
  <c r="E18"/>
  <c r="D18"/>
  <c r="C18"/>
  <c r="L17"/>
  <c r="K17"/>
  <c r="J17"/>
  <c r="I17"/>
  <c r="H17"/>
  <c r="G17"/>
  <c r="F17"/>
  <c r="E17"/>
  <c r="D17"/>
  <c r="C17"/>
  <c r="L16"/>
  <c r="K16"/>
  <c r="J16"/>
  <c r="I16"/>
  <c r="H16"/>
  <c r="G16"/>
  <c r="F16"/>
  <c r="E16"/>
  <c r="D16"/>
  <c r="C16"/>
  <c r="L15"/>
  <c r="K15"/>
  <c r="J15"/>
  <c r="I15"/>
  <c r="H15"/>
  <c r="G15"/>
  <c r="F15"/>
  <c r="E15"/>
  <c r="D15"/>
  <c r="C15"/>
  <c r="L14"/>
  <c r="K14"/>
  <c r="J14"/>
  <c r="I14"/>
  <c r="H14"/>
  <c r="G14"/>
  <c r="F14"/>
  <c r="E14"/>
  <c r="D14"/>
  <c r="C14"/>
  <c r="L13"/>
  <c r="K13"/>
  <c r="J13"/>
  <c r="I13"/>
  <c r="H13"/>
  <c r="G13"/>
  <c r="F13"/>
  <c r="E13"/>
  <c r="D13"/>
  <c r="C13"/>
  <c r="L12"/>
  <c r="K12"/>
  <c r="J12"/>
  <c r="I12"/>
  <c r="H12"/>
  <c r="G12"/>
  <c r="F12"/>
  <c r="E12"/>
  <c r="D12"/>
  <c r="C12"/>
  <c r="L11"/>
  <c r="K11"/>
  <c r="J11"/>
  <c r="I11"/>
  <c r="H11"/>
  <c r="G11"/>
  <c r="F11"/>
  <c r="E11"/>
  <c r="D11"/>
  <c r="C11"/>
  <c r="L10"/>
  <c r="K10"/>
  <c r="J10"/>
  <c r="I10"/>
  <c r="H10"/>
  <c r="G10"/>
  <c r="F10"/>
  <c r="E10"/>
  <c r="D10"/>
  <c r="C10"/>
  <c r="L9"/>
  <c r="K9"/>
  <c r="J9"/>
  <c r="I9"/>
  <c r="H9"/>
  <c r="G9"/>
  <c r="F9"/>
  <c r="E9"/>
  <c r="D9"/>
  <c r="C9"/>
  <c r="L8"/>
  <c r="K8"/>
  <c r="J8"/>
  <c r="I8"/>
  <c r="H8"/>
  <c r="G8"/>
  <c r="F8"/>
  <c r="E8"/>
  <c r="D8"/>
  <c r="C8"/>
  <c r="L7"/>
  <c r="K7"/>
  <c r="J7"/>
  <c r="I7"/>
  <c r="H7"/>
  <c r="G7"/>
  <c r="F7"/>
  <c r="E7"/>
  <c r="D7"/>
  <c r="C7"/>
  <c r="L6"/>
  <c r="K6"/>
  <c r="J6"/>
  <c r="I6"/>
  <c r="H6"/>
  <c r="G6"/>
  <c r="F6"/>
  <c r="E6"/>
  <c r="D6"/>
  <c r="C6"/>
  <c r="L5"/>
  <c r="K5"/>
  <c r="J5"/>
  <c r="I5"/>
  <c r="H5"/>
  <c r="G5"/>
  <c r="F5"/>
  <c r="E5"/>
  <c r="D5"/>
  <c r="C5"/>
  <c r="L43" i="6"/>
  <c r="K43"/>
  <c r="J43"/>
  <c r="I43"/>
  <c r="H43"/>
  <c r="G43"/>
  <c r="F43"/>
  <c r="E43"/>
  <c r="D43"/>
  <c r="C43"/>
  <c r="K43" i="5" l="1"/>
  <c r="C5"/>
  <c r="E5"/>
  <c r="G5"/>
  <c r="I5"/>
  <c r="L5"/>
  <c r="K5" s="1"/>
  <c r="D8"/>
  <c r="F8"/>
  <c r="H8"/>
  <c r="J8"/>
  <c r="C9"/>
  <c r="E9"/>
  <c r="G9"/>
  <c r="I9"/>
  <c r="D12"/>
  <c r="F12"/>
  <c r="H12"/>
  <c r="J12"/>
  <c r="C13"/>
  <c r="E13"/>
  <c r="G13"/>
  <c r="I13"/>
  <c r="D16"/>
  <c r="F16"/>
  <c r="H16"/>
  <c r="J16"/>
  <c r="C17"/>
  <c r="E17"/>
  <c r="G17"/>
  <c r="I17"/>
  <c r="D20"/>
  <c r="F20"/>
  <c r="H20"/>
  <c r="J20"/>
  <c r="C21"/>
  <c r="E21"/>
  <c r="G21"/>
  <c r="I21"/>
  <c r="D24"/>
  <c r="F24"/>
  <c r="H24"/>
  <c r="J24"/>
  <c r="C25"/>
  <c r="E25"/>
  <c r="G25"/>
  <c r="I25"/>
  <c r="D28"/>
  <c r="F28"/>
  <c r="H28"/>
  <c r="J28"/>
  <c r="C29"/>
  <c r="E29"/>
  <c r="G29"/>
  <c r="I29"/>
  <c r="D32"/>
  <c r="F32"/>
  <c r="H32"/>
  <c r="J32"/>
  <c r="C33"/>
  <c r="E33"/>
  <c r="G33"/>
  <c r="I33"/>
  <c r="F36"/>
  <c r="H36"/>
  <c r="J36"/>
  <c r="E37"/>
  <c r="G37"/>
  <c r="I37"/>
  <c r="F40"/>
  <c r="H40"/>
  <c r="J40"/>
  <c r="G41"/>
  <c r="I41"/>
  <c r="L41" i="3"/>
  <c r="L41" i="6" s="1"/>
  <c r="K41" i="3"/>
  <c r="K41" i="6" s="1"/>
  <c r="J41" i="3"/>
  <c r="J41" i="6" s="1"/>
  <c r="I41" i="3"/>
  <c r="I41" i="6" s="1"/>
  <c r="H41" i="3"/>
  <c r="H41" i="6" s="1"/>
  <c r="G41" i="3"/>
  <c r="G41" i="6" s="1"/>
  <c r="F41" i="3"/>
  <c r="F41" i="6" s="1"/>
  <c r="E41" i="3"/>
  <c r="E41" i="6" s="1"/>
  <c r="D41" i="3"/>
  <c r="D41" i="6" s="1"/>
  <c r="C41" i="3"/>
  <c r="C41" i="6" s="1"/>
  <c r="L40" i="3"/>
  <c r="L40" i="6" s="1"/>
  <c r="K40" i="3"/>
  <c r="K40" i="6" s="1"/>
  <c r="J40" i="3"/>
  <c r="J40" i="6" s="1"/>
  <c r="I40" i="3"/>
  <c r="I40" i="6" s="1"/>
  <c r="H40" i="3"/>
  <c r="G40"/>
  <c r="G40" i="6" s="1"/>
  <c r="F40" i="3"/>
  <c r="F40" i="6" s="1"/>
  <c r="E40" i="3"/>
  <c r="E40" i="6" s="1"/>
  <c r="D40" i="3"/>
  <c r="D40" i="6" s="1"/>
  <c r="C40" i="3"/>
  <c r="C40" i="6" s="1"/>
  <c r="L39" i="3"/>
  <c r="L39" i="6" s="1"/>
  <c r="K39" i="3"/>
  <c r="K39" i="6" s="1"/>
  <c r="J39" i="3"/>
  <c r="J39" i="6" s="1"/>
  <c r="I39" i="3"/>
  <c r="I39" i="6" s="1"/>
  <c r="H39" i="3"/>
  <c r="H39" i="6" s="1"/>
  <c r="G39" i="3"/>
  <c r="G39" i="6" s="1"/>
  <c r="F39" i="3"/>
  <c r="F39" i="6" s="1"/>
  <c r="E39" i="3"/>
  <c r="E39" i="6" s="1"/>
  <c r="D39" i="3"/>
  <c r="D39" i="6" s="1"/>
  <c r="C39" i="3"/>
  <c r="C39" i="6" s="1"/>
  <c r="L38" i="3"/>
  <c r="L38" i="6" s="1"/>
  <c r="K38" i="3"/>
  <c r="K38" i="6" s="1"/>
  <c r="J38" i="3"/>
  <c r="J38" i="6" s="1"/>
  <c r="I38" i="3"/>
  <c r="I38" i="6" s="1"/>
  <c r="H38" i="3"/>
  <c r="H38" i="6" s="1"/>
  <c r="G38" i="3"/>
  <c r="G38" i="6" s="1"/>
  <c r="F38" i="3"/>
  <c r="F38" i="6" s="1"/>
  <c r="E38" i="3"/>
  <c r="E38" i="6" s="1"/>
  <c r="D38" i="3"/>
  <c r="D38" i="6" s="1"/>
  <c r="C38" i="3"/>
  <c r="C38" i="6" s="1"/>
  <c r="L37" i="3"/>
  <c r="L37" i="6" s="1"/>
  <c r="K37" i="3"/>
  <c r="K37" i="6" s="1"/>
  <c r="J37" i="3"/>
  <c r="J37" i="6" s="1"/>
  <c r="I37" i="3"/>
  <c r="I37" i="6" s="1"/>
  <c r="H37" i="3"/>
  <c r="H37" i="6" s="1"/>
  <c r="G37" i="3"/>
  <c r="G37" i="6" s="1"/>
  <c r="F37" i="3"/>
  <c r="F37" i="6" s="1"/>
  <c r="E37" i="3"/>
  <c r="E37" i="6" s="1"/>
  <c r="D37" i="3"/>
  <c r="D37" i="6" s="1"/>
  <c r="C37" i="3"/>
  <c r="C37" i="6" s="1"/>
  <c r="L36" i="3"/>
  <c r="L36" i="6" s="1"/>
  <c r="K36" i="3"/>
  <c r="K36" i="6" s="1"/>
  <c r="J36" i="3"/>
  <c r="J36" i="6" s="1"/>
  <c r="I36" i="3"/>
  <c r="I36" i="6" s="1"/>
  <c r="H36" i="3"/>
  <c r="H36" i="6" s="1"/>
  <c r="G36" i="3"/>
  <c r="G36" i="6" s="1"/>
  <c r="F36" i="3"/>
  <c r="F36" i="6" s="1"/>
  <c r="E36" i="3"/>
  <c r="E36" i="6" s="1"/>
  <c r="D36" i="3"/>
  <c r="D36" i="6" s="1"/>
  <c r="C36" i="3"/>
  <c r="C36" i="6" s="1"/>
  <c r="L35" i="3"/>
  <c r="L35" i="6" s="1"/>
  <c r="K35" i="3"/>
  <c r="K35" i="6" s="1"/>
  <c r="J35" i="3"/>
  <c r="J35" i="6" s="1"/>
  <c r="I35" i="3"/>
  <c r="I35" i="6" s="1"/>
  <c r="H35" i="3"/>
  <c r="H35" i="6" s="1"/>
  <c r="G35" i="3"/>
  <c r="G35" i="6" s="1"/>
  <c r="F35" i="3"/>
  <c r="F35" i="6" s="1"/>
  <c r="E35" i="3"/>
  <c r="E35" i="6" s="1"/>
  <c r="D35" i="3"/>
  <c r="D35" i="6" s="1"/>
  <c r="C35" i="3"/>
  <c r="C35" i="6" s="1"/>
  <c r="L34" i="3"/>
  <c r="L34" i="6" s="1"/>
  <c r="K34" i="3"/>
  <c r="K34" i="6" s="1"/>
  <c r="J34" i="3"/>
  <c r="J34" i="6" s="1"/>
  <c r="I34" i="3"/>
  <c r="I34" i="6" s="1"/>
  <c r="H34" i="3"/>
  <c r="H34" i="6" s="1"/>
  <c r="G34" i="3"/>
  <c r="G34" i="6" s="1"/>
  <c r="F34" i="3"/>
  <c r="F34" i="6" s="1"/>
  <c r="E34" i="3"/>
  <c r="E34" i="6" s="1"/>
  <c r="D34" i="3"/>
  <c r="D34" i="6" s="1"/>
  <c r="C34" i="3"/>
  <c r="C34" i="6" s="1"/>
  <c r="L33" i="3"/>
  <c r="L33" i="6" s="1"/>
  <c r="K33" i="3"/>
  <c r="K33" i="6" s="1"/>
  <c r="J33" i="3"/>
  <c r="J33" i="6" s="1"/>
  <c r="I33" i="3"/>
  <c r="I33" i="6" s="1"/>
  <c r="H33" i="3"/>
  <c r="H33" i="6" s="1"/>
  <c r="G33" i="3"/>
  <c r="G33" i="6" s="1"/>
  <c r="F33" i="3"/>
  <c r="F33" i="6" s="1"/>
  <c r="E33" i="3"/>
  <c r="E33" i="6" s="1"/>
  <c r="D33" i="3"/>
  <c r="D33" i="6" s="1"/>
  <c r="C33" i="3"/>
  <c r="C33" i="6" s="1"/>
  <c r="L32" i="3"/>
  <c r="L32" i="6" s="1"/>
  <c r="K32" i="3"/>
  <c r="K32" i="6" s="1"/>
  <c r="J32" i="3"/>
  <c r="J32" i="6" s="1"/>
  <c r="I32" i="3"/>
  <c r="I32" i="6" s="1"/>
  <c r="H32" i="3"/>
  <c r="H32" i="6" s="1"/>
  <c r="G32" i="3"/>
  <c r="G32" i="6" s="1"/>
  <c r="F32" i="3"/>
  <c r="F32" i="6" s="1"/>
  <c r="E32" i="3"/>
  <c r="E32" i="6" s="1"/>
  <c r="D32" i="3"/>
  <c r="D32" i="6" s="1"/>
  <c r="C32" i="3"/>
  <c r="C32" i="6" s="1"/>
  <c r="L31" i="3"/>
  <c r="L31" i="6" s="1"/>
  <c r="K31" i="3"/>
  <c r="K31" i="6" s="1"/>
  <c r="J31" i="3"/>
  <c r="J31" i="6" s="1"/>
  <c r="I31" i="3"/>
  <c r="I31" i="6" s="1"/>
  <c r="H31" i="3"/>
  <c r="H31" i="6" s="1"/>
  <c r="G31" i="3"/>
  <c r="G31" i="6" s="1"/>
  <c r="F31" i="3"/>
  <c r="F31" i="6" s="1"/>
  <c r="E31" i="3"/>
  <c r="E31" i="6" s="1"/>
  <c r="D31" i="3"/>
  <c r="D31" i="6" s="1"/>
  <c r="C31" i="3"/>
  <c r="C31" i="6" s="1"/>
  <c r="L30" i="3"/>
  <c r="L30" i="6" s="1"/>
  <c r="K30" i="3"/>
  <c r="K30" i="6" s="1"/>
  <c r="J30" i="3"/>
  <c r="J30" i="6" s="1"/>
  <c r="I30" i="3"/>
  <c r="I30" i="6" s="1"/>
  <c r="H30" i="3"/>
  <c r="H30" i="6" s="1"/>
  <c r="G30" i="3"/>
  <c r="G30" i="6" s="1"/>
  <c r="F30" i="3"/>
  <c r="F30" i="6" s="1"/>
  <c r="E30" i="3"/>
  <c r="E30" i="6" s="1"/>
  <c r="D30" i="3"/>
  <c r="D30" i="6" s="1"/>
  <c r="C30" i="3"/>
  <c r="C30" i="6" s="1"/>
  <c r="L29" i="3"/>
  <c r="L29" i="6" s="1"/>
  <c r="K29" i="3"/>
  <c r="K29" i="6" s="1"/>
  <c r="J29" i="3"/>
  <c r="J29" i="6" s="1"/>
  <c r="I29" i="3"/>
  <c r="I29" i="6" s="1"/>
  <c r="H29" i="3"/>
  <c r="H29" i="6" s="1"/>
  <c r="G29" i="3"/>
  <c r="G29" i="6" s="1"/>
  <c r="F29" i="3"/>
  <c r="F29" i="6" s="1"/>
  <c r="E29" i="3"/>
  <c r="E29" i="6" s="1"/>
  <c r="D29" i="3"/>
  <c r="D29" i="6" s="1"/>
  <c r="C29" i="3"/>
  <c r="C29" i="6" s="1"/>
  <c r="L28" i="3"/>
  <c r="L28" i="6" s="1"/>
  <c r="K28" i="3"/>
  <c r="K28" i="6" s="1"/>
  <c r="J28" i="3"/>
  <c r="J28" i="6" s="1"/>
  <c r="I28" i="3"/>
  <c r="I28" i="6" s="1"/>
  <c r="H28" i="3"/>
  <c r="H28" i="6" s="1"/>
  <c r="G28" i="3"/>
  <c r="G28" i="6" s="1"/>
  <c r="F28" i="3"/>
  <c r="F28" i="6" s="1"/>
  <c r="E28" i="3"/>
  <c r="E28" i="6" s="1"/>
  <c r="D28" i="3"/>
  <c r="D28" i="6" s="1"/>
  <c r="C28" i="3"/>
  <c r="C28" i="6" s="1"/>
  <c r="L27" i="3"/>
  <c r="L27" i="6" s="1"/>
  <c r="K27" i="3"/>
  <c r="K27" i="6" s="1"/>
  <c r="J27" i="3"/>
  <c r="J27" i="6" s="1"/>
  <c r="I27" i="3"/>
  <c r="I27" i="6" s="1"/>
  <c r="H27" i="3"/>
  <c r="H27" i="6" s="1"/>
  <c r="G27" i="3"/>
  <c r="G27" i="6" s="1"/>
  <c r="F27" i="3"/>
  <c r="F27" i="6" s="1"/>
  <c r="E27" i="3"/>
  <c r="E27" i="6" s="1"/>
  <c r="D27" i="3"/>
  <c r="D27" i="6" s="1"/>
  <c r="C27" i="3"/>
  <c r="L26"/>
  <c r="L26" i="6" s="1"/>
  <c r="K26" i="3"/>
  <c r="K26" i="6" s="1"/>
  <c r="J26" i="3"/>
  <c r="J26" i="6" s="1"/>
  <c r="I26" i="3"/>
  <c r="I26" i="6" s="1"/>
  <c r="H26" i="3"/>
  <c r="H26" i="6" s="1"/>
  <c r="G26" i="3"/>
  <c r="G26" i="6" s="1"/>
  <c r="F26" i="3"/>
  <c r="F26" i="6" s="1"/>
  <c r="E26" i="3"/>
  <c r="E26" i="6" s="1"/>
  <c r="D26" i="3"/>
  <c r="D26" i="6" s="1"/>
  <c r="C26" i="3"/>
  <c r="C26" i="6" s="1"/>
  <c r="L25" i="3"/>
  <c r="L25" i="6" s="1"/>
  <c r="K25" i="3"/>
  <c r="K25" i="6" s="1"/>
  <c r="J25" i="3"/>
  <c r="J25" i="6" s="1"/>
  <c r="I25" i="3"/>
  <c r="I25" i="6" s="1"/>
  <c r="H25" i="3"/>
  <c r="H25" i="6" s="1"/>
  <c r="G25" i="3"/>
  <c r="G25" i="6" s="1"/>
  <c r="F25" i="3"/>
  <c r="F25" i="6" s="1"/>
  <c r="E25" i="3"/>
  <c r="E25" i="6" s="1"/>
  <c r="D25" i="3"/>
  <c r="D25" i="6" s="1"/>
  <c r="C25" i="3"/>
  <c r="C25" i="6" s="1"/>
  <c r="L24" i="3"/>
  <c r="L24" i="6" s="1"/>
  <c r="K24" i="3"/>
  <c r="K24" i="6" s="1"/>
  <c r="J24" i="3"/>
  <c r="J24" i="6" s="1"/>
  <c r="I24" i="3"/>
  <c r="I24" i="6" s="1"/>
  <c r="H24" i="3"/>
  <c r="H24" i="6" s="1"/>
  <c r="G24" i="3"/>
  <c r="G24" i="6" s="1"/>
  <c r="F24" i="3"/>
  <c r="F24" i="6" s="1"/>
  <c r="E24" i="3"/>
  <c r="E24" i="6" s="1"/>
  <c r="D24" i="3"/>
  <c r="D24" i="6" s="1"/>
  <c r="C24" i="3"/>
  <c r="C24" i="6" s="1"/>
  <c r="L23" i="3"/>
  <c r="L23" i="6" s="1"/>
  <c r="K23" i="3"/>
  <c r="K23" i="6" s="1"/>
  <c r="J23" i="3"/>
  <c r="J23" i="6" s="1"/>
  <c r="I23" i="3"/>
  <c r="I23" i="6" s="1"/>
  <c r="H23" i="3"/>
  <c r="H23" i="6" s="1"/>
  <c r="G23" i="3"/>
  <c r="G23" i="6" s="1"/>
  <c r="F23" i="3"/>
  <c r="F23" i="6" s="1"/>
  <c r="E23" i="3"/>
  <c r="E23" i="6" s="1"/>
  <c r="D23" i="3"/>
  <c r="D23" i="6" s="1"/>
  <c r="C23" i="3"/>
  <c r="C23" i="6" s="1"/>
  <c r="L22" i="3"/>
  <c r="L22" i="6" s="1"/>
  <c r="K22" i="3"/>
  <c r="K22" i="6" s="1"/>
  <c r="J22" i="3"/>
  <c r="J22" i="6" s="1"/>
  <c r="I22" i="3"/>
  <c r="I22" i="6" s="1"/>
  <c r="H22" i="3"/>
  <c r="H22" i="6" s="1"/>
  <c r="G22" i="3"/>
  <c r="G22" i="6" s="1"/>
  <c r="F22" i="3"/>
  <c r="F22" i="6" s="1"/>
  <c r="E22" i="3"/>
  <c r="E22" i="6" s="1"/>
  <c r="D22" i="3"/>
  <c r="D22" i="6" s="1"/>
  <c r="C22" i="3"/>
  <c r="C22" i="6" s="1"/>
  <c r="L21" i="3"/>
  <c r="L21" i="6" s="1"/>
  <c r="K21" i="3"/>
  <c r="K21" i="6" s="1"/>
  <c r="J21" i="3"/>
  <c r="J21" i="6" s="1"/>
  <c r="I21" i="3"/>
  <c r="I21" i="6" s="1"/>
  <c r="H21" i="3"/>
  <c r="H21" i="6" s="1"/>
  <c r="G21" i="3"/>
  <c r="G21" i="6" s="1"/>
  <c r="F21" i="3"/>
  <c r="F21" i="6" s="1"/>
  <c r="E21" i="3"/>
  <c r="E21" i="6" s="1"/>
  <c r="D21" i="3"/>
  <c r="D21" i="6" s="1"/>
  <c r="C21" i="3"/>
  <c r="C21" i="6" s="1"/>
  <c r="L20" i="3"/>
  <c r="L20" i="6" s="1"/>
  <c r="K20" i="3"/>
  <c r="K20" i="6" s="1"/>
  <c r="J20" i="3"/>
  <c r="J20" i="6" s="1"/>
  <c r="I20" i="3"/>
  <c r="I20" i="6" s="1"/>
  <c r="H20" i="3"/>
  <c r="H20" i="6" s="1"/>
  <c r="G20" i="3"/>
  <c r="G20" i="6" s="1"/>
  <c r="F20" i="3"/>
  <c r="F20" i="6" s="1"/>
  <c r="E20" i="3"/>
  <c r="E20" i="6" s="1"/>
  <c r="D20" i="3"/>
  <c r="D20" i="6" s="1"/>
  <c r="C20" i="3"/>
  <c r="C20" i="6" s="1"/>
  <c r="L19" i="3"/>
  <c r="L19" i="6" s="1"/>
  <c r="K19" i="3"/>
  <c r="K19" i="6" s="1"/>
  <c r="J19" i="3"/>
  <c r="J19" i="6" s="1"/>
  <c r="I19" i="3"/>
  <c r="I19" i="6" s="1"/>
  <c r="H19" i="3"/>
  <c r="H19" i="6" s="1"/>
  <c r="G19" i="3"/>
  <c r="G19" i="6" s="1"/>
  <c r="F19" i="3"/>
  <c r="F19" i="6" s="1"/>
  <c r="E19" i="3"/>
  <c r="E19" i="6" s="1"/>
  <c r="D19" i="3"/>
  <c r="D19" i="6" s="1"/>
  <c r="C19" i="3"/>
  <c r="C19" i="6" s="1"/>
  <c r="L18" i="3"/>
  <c r="L18" i="6" s="1"/>
  <c r="K18" i="3"/>
  <c r="K18" i="6" s="1"/>
  <c r="J18" i="3"/>
  <c r="J18" i="6" s="1"/>
  <c r="I18" i="3"/>
  <c r="I18" i="6" s="1"/>
  <c r="H18" i="3"/>
  <c r="H18" i="6" s="1"/>
  <c r="G18" i="3"/>
  <c r="G18" i="6" s="1"/>
  <c r="F18" i="3"/>
  <c r="F18" i="6" s="1"/>
  <c r="E18" i="3"/>
  <c r="E18" i="6" s="1"/>
  <c r="D18" i="3"/>
  <c r="D18" i="6" s="1"/>
  <c r="C18" i="3"/>
  <c r="C18" i="6" s="1"/>
  <c r="L17" i="3"/>
  <c r="L17" i="6" s="1"/>
  <c r="K17" i="3"/>
  <c r="K17" i="6" s="1"/>
  <c r="J17" i="3"/>
  <c r="J17" i="6" s="1"/>
  <c r="I17" i="3"/>
  <c r="I17" i="6" s="1"/>
  <c r="H17" i="3"/>
  <c r="H17" i="6" s="1"/>
  <c r="G17" i="3"/>
  <c r="G17" i="6" s="1"/>
  <c r="F17" i="3"/>
  <c r="F17" i="6" s="1"/>
  <c r="E17" i="3"/>
  <c r="E17" i="6" s="1"/>
  <c r="D17" i="3"/>
  <c r="D17" i="6" s="1"/>
  <c r="C17" i="3"/>
  <c r="C17" i="6" s="1"/>
  <c r="L16" i="3"/>
  <c r="L16" i="6" s="1"/>
  <c r="K16" i="3"/>
  <c r="K16" i="6" s="1"/>
  <c r="J16" i="3"/>
  <c r="J16" i="6" s="1"/>
  <c r="I16" i="3"/>
  <c r="I16" i="6" s="1"/>
  <c r="H16" i="3"/>
  <c r="H16" i="6" s="1"/>
  <c r="G16" i="3"/>
  <c r="G16" i="6" s="1"/>
  <c r="F16" i="3"/>
  <c r="F16" i="6" s="1"/>
  <c r="E16" i="3"/>
  <c r="E16" i="6" s="1"/>
  <c r="D16" i="3"/>
  <c r="D16" i="6" s="1"/>
  <c r="C16" i="3"/>
  <c r="C16" i="6" s="1"/>
  <c r="L15" i="3"/>
  <c r="L15" i="6" s="1"/>
  <c r="K15" i="3"/>
  <c r="K15" i="6" s="1"/>
  <c r="J15" i="3"/>
  <c r="J15" i="6" s="1"/>
  <c r="I15" i="3"/>
  <c r="I15" i="6" s="1"/>
  <c r="H15" i="3"/>
  <c r="H15" i="6" s="1"/>
  <c r="G15" i="3"/>
  <c r="G15" i="6" s="1"/>
  <c r="F15" i="3"/>
  <c r="F15" i="6" s="1"/>
  <c r="E15" i="3"/>
  <c r="E15" i="6" s="1"/>
  <c r="D15" i="3"/>
  <c r="D15" i="6" s="1"/>
  <c r="C15" i="3"/>
  <c r="C15" i="6" s="1"/>
  <c r="L14" i="3"/>
  <c r="L14" i="6" s="1"/>
  <c r="K14" i="3"/>
  <c r="K14" i="6" s="1"/>
  <c r="J14" i="3"/>
  <c r="J14" i="6" s="1"/>
  <c r="I14" i="3"/>
  <c r="I14" i="6" s="1"/>
  <c r="H14" i="3"/>
  <c r="H14" i="6" s="1"/>
  <c r="G14" i="3"/>
  <c r="G14" i="6" s="1"/>
  <c r="F14" i="3"/>
  <c r="F14" i="6" s="1"/>
  <c r="E14" i="3"/>
  <c r="E14" i="6" s="1"/>
  <c r="D14" i="3"/>
  <c r="D14" i="6" s="1"/>
  <c r="C14" i="3"/>
  <c r="C14" i="6" s="1"/>
  <c r="L13" i="3"/>
  <c r="L13" i="6" s="1"/>
  <c r="K13" i="3"/>
  <c r="K13" i="6" s="1"/>
  <c r="J13" i="3"/>
  <c r="J13" i="6" s="1"/>
  <c r="I13" i="3"/>
  <c r="I13" i="6" s="1"/>
  <c r="H13" i="3"/>
  <c r="H13" i="6" s="1"/>
  <c r="G13" i="3"/>
  <c r="G13" i="6" s="1"/>
  <c r="F13" i="3"/>
  <c r="F13" i="6" s="1"/>
  <c r="E13" i="3"/>
  <c r="E13" i="6" s="1"/>
  <c r="D13" i="3"/>
  <c r="D13" i="6" s="1"/>
  <c r="C13" i="3"/>
  <c r="C13" i="6" s="1"/>
  <c r="L12" i="3"/>
  <c r="L12" i="6" s="1"/>
  <c r="K12" i="3"/>
  <c r="K12" i="6" s="1"/>
  <c r="J12" i="3"/>
  <c r="J12" i="6" s="1"/>
  <c r="I12" i="3"/>
  <c r="I12" i="6" s="1"/>
  <c r="H12" i="3"/>
  <c r="H12" i="6" s="1"/>
  <c r="G12" i="3"/>
  <c r="G12" i="6" s="1"/>
  <c r="F12" i="3"/>
  <c r="F12" i="6" s="1"/>
  <c r="E12" i="3"/>
  <c r="E12" i="6" s="1"/>
  <c r="D12" i="3"/>
  <c r="D12" i="6" s="1"/>
  <c r="C12" i="3"/>
  <c r="C12" i="6" s="1"/>
  <c r="L11" i="3"/>
  <c r="L11" i="6" s="1"/>
  <c r="K11" i="3"/>
  <c r="K11" i="6" s="1"/>
  <c r="J11" i="3"/>
  <c r="J11" i="6" s="1"/>
  <c r="I11" i="3"/>
  <c r="I11" i="6" s="1"/>
  <c r="H11" i="3"/>
  <c r="H11" i="6" s="1"/>
  <c r="G11" i="3"/>
  <c r="G11" i="6" s="1"/>
  <c r="F11" i="3"/>
  <c r="F11" i="6" s="1"/>
  <c r="E11" i="3"/>
  <c r="E11" i="6" s="1"/>
  <c r="D11" i="3"/>
  <c r="D11" i="6" s="1"/>
  <c r="C11" i="3"/>
  <c r="C11" i="6" s="1"/>
  <c r="L10" i="3"/>
  <c r="L10" i="6" s="1"/>
  <c r="K10" i="3"/>
  <c r="K10" i="6" s="1"/>
  <c r="J10" i="3"/>
  <c r="J10" i="6" s="1"/>
  <c r="I10" i="3"/>
  <c r="I10" i="6" s="1"/>
  <c r="H10" i="3"/>
  <c r="H10" i="6" s="1"/>
  <c r="G10" i="3"/>
  <c r="G10" i="6" s="1"/>
  <c r="F10" i="3"/>
  <c r="F10" i="6" s="1"/>
  <c r="E10" i="3"/>
  <c r="E10" i="6" s="1"/>
  <c r="D10" i="3"/>
  <c r="D10" i="6" s="1"/>
  <c r="C10" i="3"/>
  <c r="C10" i="6" s="1"/>
  <c r="L9" i="3"/>
  <c r="L9" i="6" s="1"/>
  <c r="K9" i="3"/>
  <c r="K9" i="6" s="1"/>
  <c r="J9" i="3"/>
  <c r="J9" i="6" s="1"/>
  <c r="I9" i="3"/>
  <c r="I9" i="6" s="1"/>
  <c r="H9" i="3"/>
  <c r="H9" i="6" s="1"/>
  <c r="G9" i="3"/>
  <c r="G9" i="6" s="1"/>
  <c r="F9" i="3"/>
  <c r="F9" i="6" s="1"/>
  <c r="E9" i="3"/>
  <c r="E9" i="6" s="1"/>
  <c r="D9" i="3"/>
  <c r="D9" i="6" s="1"/>
  <c r="C9" i="3"/>
  <c r="C9" i="6" s="1"/>
  <c r="L8" i="3"/>
  <c r="L8" i="6" s="1"/>
  <c r="K8" i="3"/>
  <c r="K8" i="6" s="1"/>
  <c r="J8" i="3"/>
  <c r="J8" i="6" s="1"/>
  <c r="I8" i="3"/>
  <c r="I8" i="6" s="1"/>
  <c r="H8" i="3"/>
  <c r="H8" i="6" s="1"/>
  <c r="G8" i="3"/>
  <c r="G8" i="6" s="1"/>
  <c r="F8" i="3"/>
  <c r="F8" i="6" s="1"/>
  <c r="E8" i="3"/>
  <c r="E8" i="6" s="1"/>
  <c r="D8" i="3"/>
  <c r="D8" i="6" s="1"/>
  <c r="C8" i="3"/>
  <c r="C8" i="6" s="1"/>
  <c r="L7" i="3"/>
  <c r="L7" i="6" s="1"/>
  <c r="K7" i="3"/>
  <c r="K7" i="6" s="1"/>
  <c r="J7" i="3"/>
  <c r="J7" i="6" s="1"/>
  <c r="I7" i="3"/>
  <c r="I7" i="6" s="1"/>
  <c r="H7" i="3"/>
  <c r="H7" i="6" s="1"/>
  <c r="G7" i="3"/>
  <c r="G7" i="6" s="1"/>
  <c r="F7" i="3"/>
  <c r="F7" i="6" s="1"/>
  <c r="E7" i="3"/>
  <c r="E7" i="6" s="1"/>
  <c r="D7" i="3"/>
  <c r="D7" i="6" s="1"/>
  <c r="C7" i="3"/>
  <c r="C7" i="6" s="1"/>
  <c r="L6" i="3"/>
  <c r="L6" i="6" s="1"/>
  <c r="K6" i="3"/>
  <c r="K6" i="6" s="1"/>
  <c r="J6" i="3"/>
  <c r="J6" i="6" s="1"/>
  <c r="I6" i="3"/>
  <c r="I6" i="6" s="1"/>
  <c r="H6" i="3"/>
  <c r="H6" i="6" s="1"/>
  <c r="G6" i="3"/>
  <c r="G6" i="6" s="1"/>
  <c r="F6" i="3"/>
  <c r="F6" i="6" s="1"/>
  <c r="E6" i="3"/>
  <c r="E6" i="6" s="1"/>
  <c r="D6" i="3"/>
  <c r="D6" i="6" s="1"/>
  <c r="C6" i="3"/>
  <c r="C6" i="6" s="1"/>
  <c r="L5" i="3"/>
  <c r="L5" i="6" s="1"/>
  <c r="K5" i="3"/>
  <c r="K5" i="6" s="1"/>
  <c r="J5" i="3"/>
  <c r="J5" i="6" s="1"/>
  <c r="I5" i="3"/>
  <c r="I5" i="6" s="1"/>
  <c r="H5" i="3"/>
  <c r="H5" i="6" s="1"/>
  <c r="G5" i="3"/>
  <c r="G5" i="6" s="1"/>
  <c r="F5" i="3"/>
  <c r="F5" i="6" s="1"/>
  <c r="E5" i="3"/>
  <c r="E5" i="6" s="1"/>
  <c r="D5" i="3"/>
  <c r="D5" i="6" s="1"/>
  <c r="C5" i="3"/>
  <c r="C5" i="6" s="1"/>
  <c r="L42" i="2"/>
  <c r="L42" i="5" s="1"/>
  <c r="K42" s="1"/>
  <c r="K42" i="2"/>
  <c r="J42"/>
  <c r="J42" i="5" s="1"/>
  <c r="I42" i="2"/>
  <c r="I42" i="5" s="1"/>
  <c r="H42" i="2"/>
  <c r="H42" i="5" s="1"/>
  <c r="G42" i="2"/>
  <c r="G42" i="5" s="1"/>
  <c r="F42" i="2"/>
  <c r="F42" i="5" s="1"/>
  <c r="E42" i="2"/>
  <c r="E42" i="5" s="1"/>
  <c r="D42" i="2"/>
  <c r="D42" i="5" s="1"/>
  <c r="C42" i="2"/>
  <c r="C42" i="5" s="1"/>
  <c r="M42" i="2" l="1"/>
  <c r="H40" i="6"/>
  <c r="M5" i="3"/>
  <c r="M7"/>
  <c r="D42"/>
  <c r="D42" i="6" s="1"/>
  <c r="F42" i="3"/>
  <c r="F42" i="6" s="1"/>
  <c r="H42" i="3"/>
  <c r="H42" i="6" s="1"/>
  <c r="J42" i="3"/>
  <c r="J42" i="6" s="1"/>
  <c r="L42" i="3"/>
  <c r="L42" i="6" s="1"/>
  <c r="C27"/>
  <c r="M6" i="3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C42"/>
  <c r="E42"/>
  <c r="E42" i="6" s="1"/>
  <c r="G42" i="3"/>
  <c r="G42" i="6" s="1"/>
  <c r="I42" i="3"/>
  <c r="I42" i="6" s="1"/>
  <c r="K42" i="3"/>
  <c r="K42" i="6" s="1"/>
  <c r="C42"/>
  <c r="M42" i="3"/>
  <c r="M41" i="2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L42" i="1"/>
  <c r="L42" i="4" s="1"/>
  <c r="K42" i="1"/>
  <c r="K42" i="4" s="1"/>
  <c r="J42" i="1"/>
  <c r="J42" i="4" s="1"/>
  <c r="I42" i="1"/>
  <c r="I42" i="4" s="1"/>
  <c r="H42" i="1"/>
  <c r="H42" i="4" s="1"/>
  <c r="G42" i="1"/>
  <c r="G42" i="4" s="1"/>
  <c r="F42" i="1"/>
  <c r="F42" i="4" s="1"/>
  <c r="E42" i="1"/>
  <c r="E42" i="4" s="1"/>
  <c r="D42" i="1"/>
  <c r="D42" i="4" s="1"/>
  <c r="C42" i="1"/>
  <c r="C42" i="4" s="1"/>
  <c r="M41" i="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2" l="1"/>
</calcChain>
</file>

<file path=xl/sharedStrings.xml><?xml version="1.0" encoding="utf-8"?>
<sst xmlns="http://schemas.openxmlformats.org/spreadsheetml/2006/main" count="311" uniqueCount="60">
  <si>
    <t>Santé</t>
  </si>
  <si>
    <t>Trafic</t>
  </si>
  <si>
    <t>Total</t>
  </si>
  <si>
    <t>Neuchâtel</t>
  </si>
  <si>
    <t>Hauterive</t>
  </si>
  <si>
    <t>Saint-Blaise</t>
  </si>
  <si>
    <t>Cornaux</t>
  </si>
  <si>
    <t>Cressier</t>
  </si>
  <si>
    <t>Enges</t>
  </si>
  <si>
    <t>Le Landeron</t>
  </si>
  <si>
    <t>Lignières</t>
  </si>
  <si>
    <t>Boudry</t>
  </si>
  <si>
    <t>Cortaillod</t>
  </si>
  <si>
    <t>Peseux</t>
  </si>
  <si>
    <t>Corcelles-Cormondrèche</t>
  </si>
  <si>
    <t>Rochefort</t>
  </si>
  <si>
    <t>Brot-Dessous</t>
  </si>
  <si>
    <t>Bevaix</t>
  </si>
  <si>
    <t>Gorgier</t>
  </si>
  <si>
    <t>Saint-Aubin-Sauges</t>
  </si>
  <si>
    <t>Fresens</t>
  </si>
  <si>
    <t>Montalchez</t>
  </si>
  <si>
    <t>Vaumarcus</t>
  </si>
  <si>
    <t>La Côte-aux-Fées</t>
  </si>
  <si>
    <t>Les Verrières</t>
  </si>
  <si>
    <t>Valangin</t>
  </si>
  <si>
    <t>Le Locle</t>
  </si>
  <si>
    <t>Les Brenets</t>
  </si>
  <si>
    <t>Le Cerneux-Péquignot</t>
  </si>
  <si>
    <t>La Brévine</t>
  </si>
  <si>
    <t>La Chaux-du-Milieu</t>
  </si>
  <si>
    <t>Les Ponts-de-Martel</t>
  </si>
  <si>
    <t>Brot-Plamboz</t>
  </si>
  <si>
    <t>La Chaux-de-Fonds</t>
  </si>
  <si>
    <t>Les Planchettes</t>
  </si>
  <si>
    <t>La Sagne</t>
  </si>
  <si>
    <t>Ensemble des communes</t>
  </si>
  <si>
    <t>La Tène</t>
  </si>
  <si>
    <t>Val-de-Travers</t>
  </si>
  <si>
    <t>population</t>
  </si>
  <si>
    <t>au</t>
  </si>
  <si>
    <t>Communes</t>
  </si>
  <si>
    <t>Sécurité publique</t>
  </si>
  <si>
    <t>Culture sport             et loisirs</t>
  </si>
  <si>
    <t>Prévoyance sociale</t>
  </si>
  <si>
    <t>Economie publique</t>
  </si>
  <si>
    <t>Chiffres de 2010</t>
  </si>
  <si>
    <t>Milvignes</t>
  </si>
  <si>
    <t>Val-de-Ruz</t>
  </si>
  <si>
    <t>Finances                     et impôts</t>
  </si>
  <si>
    <t>Administration</t>
  </si>
  <si>
    <t>Protection et aménagement de l'environnement</t>
  </si>
  <si>
    <t>Enseignement et formation</t>
  </si>
  <si>
    <t>Comptes de fonctionnement 2011. Récapitulation fonctionnelle. Résultats nets par habitant</t>
  </si>
  <si>
    <t>Comptes de fonctionnement 2011. Récapitulation fonctionnelle. Revenus par habitant</t>
  </si>
  <si>
    <t>Chiffres de 2011</t>
  </si>
  <si>
    <t>Comptes de fonctionnement 2012. Récapitulation fonctionnelle. Charges</t>
  </si>
  <si>
    <t>Comptes de fonctionnement 2012. Récapitulation fonctionnelle. Charges par habitant</t>
  </si>
  <si>
    <t>Comptes de fonctionnement 2012. Récapitulation fonctionnelle. Revenus</t>
  </si>
  <si>
    <t>Comptes de fonctionnement 2012. Récapitulation fonctionnelle. Résultats nets</t>
  </si>
</sst>
</file>

<file path=xl/styles.xml><?xml version="1.0" encoding="utf-8"?>
<styleSheet xmlns="http://schemas.openxmlformats.org/spreadsheetml/2006/main">
  <numFmts count="3">
    <numFmt numFmtId="164" formatCode="&quot;Fr.&quot;#,##0;&quot;Fr.&quot;\ \-#,##0"/>
    <numFmt numFmtId="165" formatCode="#,##0_ ;[Red]\-#,##0\ "/>
    <numFmt numFmtId="166" formatCode="0.0"/>
  </numFmts>
  <fonts count="23">
    <font>
      <sz val="10"/>
      <name val="MS Sans Serif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Small Fonts"/>
      <family val="2"/>
    </font>
    <font>
      <sz val="7"/>
      <name val="Arial"/>
      <family val="2"/>
    </font>
    <font>
      <sz val="9"/>
      <name val="Arial"/>
      <family val="2"/>
    </font>
    <font>
      <b/>
      <sz val="10"/>
      <color rgb="FFC00000"/>
      <name val="Calibri"/>
      <family val="2"/>
      <scheme val="minor"/>
    </font>
    <font>
      <b/>
      <sz val="8"/>
      <color rgb="FFC0000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8"/>
      <color indexed="10"/>
      <name val="Calibri"/>
      <family val="2"/>
      <scheme val="minor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b/>
      <sz val="7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58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theme="1" tint="0.14996795556505021"/>
      </left>
      <right style="thin">
        <color theme="1" tint="0.14996795556505021"/>
      </right>
      <top style="medium">
        <color theme="1" tint="0.14996795556505021"/>
      </top>
      <bottom style="thin">
        <color theme="0" tint="-0.14996795556505021"/>
      </bottom>
      <diagonal/>
    </border>
    <border>
      <left style="thin">
        <color theme="1" tint="0.14996795556505021"/>
      </left>
      <right style="thin">
        <color theme="1" tint="0.14996795556505021"/>
      </right>
      <top style="medium">
        <color theme="1" tint="0.14996795556505021"/>
      </top>
      <bottom style="thin">
        <color theme="0" tint="-0.14996795556505021"/>
      </bottom>
      <diagonal/>
    </border>
    <border>
      <left style="thin">
        <color theme="1" tint="0.14996795556505021"/>
      </left>
      <right style="thin">
        <color theme="1" tint="0.14996795556505021"/>
      </right>
      <top style="medium">
        <color theme="1" tint="0.14996795556505021"/>
      </top>
      <bottom/>
      <diagonal/>
    </border>
    <border>
      <left style="thin">
        <color theme="1" tint="0.14996795556505021"/>
      </left>
      <right style="medium">
        <color theme="1" tint="0.14996795556505021"/>
      </right>
      <top style="medium">
        <color theme="1" tint="0.14996795556505021"/>
      </top>
      <bottom/>
      <diagonal/>
    </border>
    <border>
      <left style="medium">
        <color theme="1" tint="0.14996795556505021"/>
      </left>
      <right style="thin">
        <color theme="1" tint="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1" tint="0.14996795556505021"/>
      </left>
      <right style="thin">
        <color theme="1" tint="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1" tint="0.14996795556505021"/>
      </left>
      <right style="thin">
        <color theme="1" tint="0.14996795556505021"/>
      </right>
      <top/>
      <bottom/>
      <diagonal/>
    </border>
    <border>
      <left style="thin">
        <color theme="1" tint="0.14996795556505021"/>
      </left>
      <right style="medium">
        <color theme="1" tint="0.14996795556505021"/>
      </right>
      <top/>
      <bottom/>
      <diagonal/>
    </border>
    <border>
      <left style="medium">
        <color theme="1" tint="0.14996795556505021"/>
      </left>
      <right style="thin">
        <color theme="1" tint="0.14996795556505021"/>
      </right>
      <top style="thin">
        <color theme="0" tint="-0.14996795556505021"/>
      </top>
      <bottom style="medium">
        <color theme="1" tint="0.14996795556505021"/>
      </bottom>
      <diagonal/>
    </border>
    <border>
      <left style="thin">
        <color theme="1" tint="0.14996795556505021"/>
      </left>
      <right style="thin">
        <color theme="1" tint="0.14996795556505021"/>
      </right>
      <top style="thin">
        <color theme="0" tint="-0.14996795556505021"/>
      </top>
      <bottom style="medium">
        <color theme="1" tint="0.14996795556505021"/>
      </bottom>
      <diagonal/>
    </border>
    <border>
      <left style="thin">
        <color theme="1" tint="0.14996795556505021"/>
      </left>
      <right style="thin">
        <color theme="1" tint="0.14996795556505021"/>
      </right>
      <top/>
      <bottom style="medium">
        <color theme="1" tint="0.14996795556505021"/>
      </bottom>
      <diagonal/>
    </border>
    <border>
      <left style="thin">
        <color theme="1" tint="0.14996795556505021"/>
      </left>
      <right style="medium">
        <color theme="1" tint="0.14996795556505021"/>
      </right>
      <top/>
      <bottom style="medium">
        <color theme="1" tint="0.14996795556505021"/>
      </bottom>
      <diagonal/>
    </border>
    <border>
      <left style="thin">
        <color theme="1" tint="0.14993743705557422"/>
      </left>
      <right style="thin">
        <color theme="1" tint="0.14993743705557422"/>
      </right>
      <top style="medium">
        <color theme="1" tint="0.14993743705557422"/>
      </top>
      <bottom style="thin">
        <color theme="1" tint="0.14993743705557422"/>
      </bottom>
      <diagonal/>
    </border>
    <border>
      <left style="thin">
        <color theme="1" tint="0.14993743705557422"/>
      </left>
      <right style="medium">
        <color theme="1" tint="0.14993743705557422"/>
      </right>
      <top style="medium">
        <color theme="1" tint="0.14993743705557422"/>
      </top>
      <bottom style="thin">
        <color theme="1" tint="0.14993743705557422"/>
      </bottom>
      <diagonal/>
    </border>
    <border>
      <left style="thin">
        <color theme="1" tint="0.14993743705557422"/>
      </left>
      <right style="thin">
        <color theme="1" tint="0.14993743705557422"/>
      </right>
      <top style="thin">
        <color theme="1" tint="0.14993743705557422"/>
      </top>
      <bottom style="thin">
        <color theme="1" tint="0.14993743705557422"/>
      </bottom>
      <diagonal/>
    </border>
    <border>
      <left style="thin">
        <color theme="1" tint="0.14993743705557422"/>
      </left>
      <right style="medium">
        <color theme="1" tint="0.14993743705557422"/>
      </right>
      <top style="thin">
        <color theme="1" tint="0.14993743705557422"/>
      </top>
      <bottom style="thin">
        <color theme="1" tint="0.14993743705557422"/>
      </bottom>
      <diagonal/>
    </border>
    <border>
      <left/>
      <right style="thin">
        <color theme="1" tint="0.14993743705557422"/>
      </right>
      <top style="medium">
        <color theme="1" tint="0.14993743705557422"/>
      </top>
      <bottom style="thin">
        <color theme="1" tint="0.14993743705557422"/>
      </bottom>
      <diagonal/>
    </border>
    <border>
      <left/>
      <right style="thin">
        <color theme="1" tint="0.14993743705557422"/>
      </right>
      <top style="thin">
        <color theme="1" tint="0.14993743705557422"/>
      </top>
      <bottom style="thin">
        <color theme="1" tint="0.14993743705557422"/>
      </bottom>
      <diagonal/>
    </border>
    <border>
      <left style="medium">
        <color theme="1" tint="0.14996795556505021"/>
      </left>
      <right style="thin">
        <color theme="1" tint="0.14996795556505021"/>
      </right>
      <top style="medium">
        <color theme="1" tint="0.14996795556505021"/>
      </top>
      <bottom style="thin">
        <color theme="1" tint="0.14996795556505021"/>
      </bottom>
      <diagonal/>
    </border>
    <border>
      <left style="thin">
        <color theme="1" tint="0.14996795556505021"/>
      </left>
      <right style="medium">
        <color theme="1" tint="0.14996795556505021"/>
      </right>
      <top style="medium">
        <color theme="1" tint="0.14996795556505021"/>
      </top>
      <bottom style="thin">
        <color theme="1" tint="0.14996795556505021"/>
      </bottom>
      <diagonal/>
    </border>
    <border>
      <left style="medium">
        <color theme="1" tint="0.14996795556505021"/>
      </left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 style="thin">
        <color theme="1" tint="0.14996795556505021"/>
      </left>
      <right style="medium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 style="medium">
        <color theme="1" tint="0.14996795556505021"/>
      </left>
      <right style="thin">
        <color theme="1" tint="0.14996795556505021"/>
      </right>
      <top style="thin">
        <color theme="1" tint="0.14996795556505021"/>
      </top>
      <bottom/>
      <diagonal/>
    </border>
    <border>
      <left style="thin">
        <color theme="1" tint="0.14996795556505021"/>
      </left>
      <right style="medium">
        <color theme="1" tint="0.14996795556505021"/>
      </right>
      <top style="thin">
        <color theme="1" tint="0.14996795556505021"/>
      </top>
      <bottom/>
      <diagonal/>
    </border>
    <border>
      <left/>
      <right style="thin">
        <color theme="1" tint="0.14993743705557422"/>
      </right>
      <top style="thin">
        <color theme="1" tint="0.14993743705557422"/>
      </top>
      <bottom/>
      <diagonal/>
    </border>
    <border>
      <left style="thin">
        <color theme="1" tint="0.14993743705557422"/>
      </left>
      <right style="thin">
        <color theme="1" tint="0.14993743705557422"/>
      </right>
      <top style="thin">
        <color theme="1" tint="0.14993743705557422"/>
      </top>
      <bottom/>
      <diagonal/>
    </border>
    <border>
      <left style="thin">
        <color theme="1" tint="0.14993743705557422"/>
      </left>
      <right style="medium">
        <color theme="1" tint="0.14993743705557422"/>
      </right>
      <top style="thin">
        <color theme="1" tint="0.14993743705557422"/>
      </top>
      <bottom/>
      <diagonal/>
    </border>
    <border>
      <left style="medium">
        <color theme="1" tint="0.14996795556505021"/>
      </left>
      <right style="thin">
        <color theme="1" tint="0.14993743705557422"/>
      </right>
      <top style="medium">
        <color theme="1" tint="0.14993743705557422"/>
      </top>
      <bottom style="medium">
        <color theme="1" tint="0.14993743705557422"/>
      </bottom>
      <diagonal/>
    </border>
    <border>
      <left style="thin">
        <color theme="1" tint="0.14993743705557422"/>
      </left>
      <right style="thin">
        <color theme="1" tint="0.14993743705557422"/>
      </right>
      <top style="medium">
        <color theme="1" tint="0.14993743705557422"/>
      </top>
      <bottom style="medium">
        <color theme="1" tint="0.14993743705557422"/>
      </bottom>
      <diagonal/>
    </border>
    <border>
      <left style="thin">
        <color theme="1" tint="0.14993743705557422"/>
      </left>
      <right style="medium">
        <color theme="1" tint="0.14993743705557422"/>
      </right>
      <top style="medium">
        <color theme="1" tint="0.14993743705557422"/>
      </top>
      <bottom style="medium">
        <color theme="1" tint="0.14993743705557422"/>
      </bottom>
      <diagonal/>
    </border>
    <border>
      <left style="medium">
        <color theme="1" tint="0.14996795556505021"/>
      </left>
      <right style="thin">
        <color theme="1" tint="0.14993743705557422"/>
      </right>
      <top style="thin">
        <color theme="1" tint="0.14993743705557422"/>
      </top>
      <bottom style="thin">
        <color theme="1" tint="0.14993743705557422"/>
      </bottom>
      <diagonal/>
    </border>
    <border>
      <left style="medium">
        <color theme="1" tint="0.14996795556505021"/>
      </left>
      <right style="thin">
        <color theme="1" tint="0.14996795556505021"/>
      </right>
      <top/>
      <bottom style="thin">
        <color theme="1" tint="0.14996795556505021"/>
      </bottom>
      <diagonal/>
    </border>
    <border>
      <left style="thin">
        <color theme="1" tint="0.14996795556505021"/>
      </left>
      <right style="medium">
        <color theme="1" tint="0.14996795556505021"/>
      </right>
      <top/>
      <bottom style="thin">
        <color theme="1" tint="0.14996795556505021"/>
      </bottom>
      <diagonal/>
    </border>
    <border>
      <left style="medium">
        <color theme="1" tint="0.14996795556505021"/>
      </left>
      <right style="thin">
        <color theme="1" tint="0.14993743705557422"/>
      </right>
      <top/>
      <bottom style="thin">
        <color theme="1" tint="0.14993743705557422"/>
      </bottom>
      <diagonal/>
    </border>
    <border>
      <left style="thin">
        <color theme="1" tint="0.14993743705557422"/>
      </left>
      <right style="thin">
        <color theme="1" tint="0.14993743705557422"/>
      </right>
      <top/>
      <bottom style="thin">
        <color theme="1" tint="0.14993743705557422"/>
      </bottom>
      <diagonal/>
    </border>
    <border>
      <left style="thin">
        <color theme="1" tint="0.14993743705557422"/>
      </left>
      <right style="medium">
        <color theme="1" tint="0.14993743705557422"/>
      </right>
      <top/>
      <bottom style="thin">
        <color theme="1" tint="0.14993743705557422"/>
      </bottom>
      <diagonal/>
    </border>
    <border>
      <left/>
      <right style="thin">
        <color theme="1" tint="0.14996795556505021"/>
      </right>
      <top style="medium">
        <color theme="1" tint="0.14996795556505021"/>
      </top>
      <bottom/>
      <diagonal/>
    </border>
    <border>
      <left/>
      <right style="thin">
        <color theme="1" tint="0.14996795556505021"/>
      </right>
      <top/>
      <bottom/>
      <diagonal/>
    </border>
    <border>
      <left/>
      <right style="thin">
        <color theme="1" tint="0.14996795556505021"/>
      </right>
      <top/>
      <bottom style="medium">
        <color theme="1" tint="0.14996795556505021"/>
      </bottom>
      <diagonal/>
    </border>
    <border>
      <left style="medium">
        <color theme="1" tint="0.14993743705557422"/>
      </left>
      <right style="thin">
        <color theme="1" tint="0.14996795556505021"/>
      </right>
      <top style="medium">
        <color theme="1" tint="0.14993743705557422"/>
      </top>
      <bottom style="thin">
        <color theme="0" tint="-0.14996795556505021"/>
      </bottom>
      <diagonal/>
    </border>
    <border>
      <left style="thin">
        <color theme="1" tint="0.14996795556505021"/>
      </left>
      <right style="medium">
        <color theme="1" tint="0.14993743705557422"/>
      </right>
      <top style="medium">
        <color theme="1" tint="0.14993743705557422"/>
      </top>
      <bottom style="thin">
        <color theme="0" tint="-0.14996795556505021"/>
      </bottom>
      <diagonal/>
    </border>
    <border>
      <left style="medium">
        <color theme="1" tint="0.14993743705557422"/>
      </left>
      <right style="thin">
        <color theme="1" tint="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1" tint="0.14996795556505021"/>
      </left>
      <right style="medium">
        <color theme="1" tint="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1" tint="0.14993743705557422"/>
      </left>
      <right style="thin">
        <color theme="1" tint="0.14996795556505021"/>
      </right>
      <top style="thin">
        <color theme="0" tint="-0.14996795556505021"/>
      </top>
      <bottom style="medium">
        <color theme="1" tint="0.14993743705557422"/>
      </bottom>
      <diagonal/>
    </border>
    <border>
      <left style="thin">
        <color theme="1" tint="0.14996795556505021"/>
      </left>
      <right style="medium">
        <color theme="1" tint="0.14993743705557422"/>
      </right>
      <top style="thin">
        <color theme="0" tint="-0.14996795556505021"/>
      </top>
      <bottom style="medium">
        <color theme="1" tint="0.14993743705557422"/>
      </bottom>
      <diagonal/>
    </border>
    <border>
      <left style="medium">
        <color theme="1" tint="0.14996795556505021"/>
      </left>
      <right style="thin">
        <color theme="1" tint="0.14993743705557422"/>
      </right>
      <top style="thin">
        <color theme="1" tint="0.14993743705557422"/>
      </top>
      <bottom/>
      <diagonal/>
    </border>
    <border>
      <left style="medium">
        <color theme="1" tint="0.14996795556505021"/>
      </left>
      <right style="thin">
        <color theme="1" tint="0.14996795556505021"/>
      </right>
      <top style="medium">
        <color theme="1" tint="0.14996795556505021"/>
      </top>
      <bottom/>
      <diagonal/>
    </border>
    <border>
      <left style="medium">
        <color theme="1" tint="0.14996795556505021"/>
      </left>
      <right style="thin">
        <color theme="1" tint="0.14996795556505021"/>
      </right>
      <top/>
      <bottom/>
      <diagonal/>
    </border>
    <border>
      <left style="medium">
        <color theme="1" tint="0.14996795556505021"/>
      </left>
      <right style="thin">
        <color theme="1" tint="0.14996795556505021"/>
      </right>
      <top/>
      <bottom style="medium">
        <color theme="1" tint="0.14996795556505021"/>
      </bottom>
      <diagonal/>
    </border>
    <border>
      <left style="thin">
        <color theme="1" tint="0.14996795556505021"/>
      </left>
      <right/>
      <top style="medium">
        <color theme="1" tint="0.14996795556505021"/>
      </top>
      <bottom style="thin">
        <color theme="1" tint="0.14996795556505021"/>
      </bottom>
      <diagonal/>
    </border>
    <border>
      <left style="thin">
        <color theme="1" tint="0.14996795556505021"/>
      </left>
      <right/>
      <top style="thin">
        <color theme="1" tint="0.14996795556505021"/>
      </top>
      <bottom style="thin">
        <color theme="1" tint="0.14996795556505021"/>
      </bottom>
      <diagonal/>
    </border>
    <border>
      <left style="medium">
        <color theme="1" tint="0.14993743705557422"/>
      </left>
      <right style="thin">
        <color theme="1" tint="0.14993743705557422"/>
      </right>
      <top style="medium">
        <color theme="1" tint="0.14993743705557422"/>
      </top>
      <bottom style="thin">
        <color theme="1" tint="0.14993743705557422"/>
      </bottom>
      <diagonal/>
    </border>
    <border>
      <left style="medium">
        <color theme="1" tint="0.14993743705557422"/>
      </left>
      <right style="thin">
        <color theme="1" tint="0.14993743705557422"/>
      </right>
      <top style="thin">
        <color theme="1" tint="0.14993743705557422"/>
      </top>
      <bottom style="thin">
        <color theme="1" tint="0.14993743705557422"/>
      </bottom>
      <diagonal/>
    </border>
    <border>
      <left style="thin">
        <color theme="1" tint="0.14996795556505021"/>
      </left>
      <right/>
      <top style="thin">
        <color theme="1" tint="0.14996795556505021"/>
      </top>
      <bottom/>
      <diagonal/>
    </border>
    <border>
      <left style="medium">
        <color theme="1" tint="0.14993743705557422"/>
      </left>
      <right style="thin">
        <color theme="1" tint="0.14993743705557422"/>
      </right>
      <top style="thin">
        <color theme="1" tint="0.14993743705557422"/>
      </top>
      <bottom/>
      <diagonal/>
    </border>
    <border>
      <left/>
      <right style="thin">
        <color theme="1" tint="0.14993743705557422"/>
      </right>
      <top style="medium">
        <color theme="1" tint="0.14993743705557422"/>
      </top>
      <bottom style="medium">
        <color theme="1" tint="0.14993743705557422"/>
      </bottom>
      <diagonal/>
    </border>
  </borders>
  <cellStyleXfs count="3">
    <xf numFmtId="0" fontId="0" fillId="0" borderId="0"/>
    <xf numFmtId="3" fontId="4" fillId="0" borderId="1" applyProtection="0">
      <alignment vertical="center"/>
      <protection locked="0"/>
    </xf>
    <xf numFmtId="0" fontId="6" fillId="0" borderId="0"/>
  </cellStyleXfs>
  <cellXfs count="141">
    <xf numFmtId="0" fontId="0" fillId="0" borderId="0" xfId="0"/>
    <xf numFmtId="0" fontId="1" fillId="0" borderId="0" xfId="0" applyFont="1" applyAlignment="1" applyProtection="1">
      <alignment vertical="center"/>
    </xf>
    <xf numFmtId="0" fontId="2" fillId="0" borderId="0" xfId="0" applyFont="1" applyProtection="1"/>
    <xf numFmtId="0" fontId="3" fillId="0" borderId="0" xfId="0" applyFont="1" applyProtection="1"/>
    <xf numFmtId="3" fontId="2" fillId="0" borderId="0" xfId="0" applyNumberFormat="1" applyFont="1" applyAlignment="1" applyProtection="1"/>
    <xf numFmtId="0" fontId="9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12" fillId="0" borderId="0" xfId="0" applyFont="1"/>
    <xf numFmtId="0" fontId="9" fillId="0" borderId="0" xfId="0" applyFont="1" applyAlignment="1" applyProtection="1">
      <alignment vertical="center"/>
    </xf>
    <xf numFmtId="0" fontId="11" fillId="0" borderId="0" xfId="0" applyFont="1" applyProtection="1"/>
    <xf numFmtId="0" fontId="12" fillId="0" borderId="0" xfId="0" applyFont="1" applyProtection="1"/>
    <xf numFmtId="0" fontId="7" fillId="2" borderId="0" xfId="0" applyFont="1" applyFill="1" applyAlignment="1" applyProtection="1">
      <alignment vertical="center"/>
    </xf>
    <xf numFmtId="164" fontId="9" fillId="2" borderId="0" xfId="0" applyNumberFormat="1" applyFont="1" applyFill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0" fontId="12" fillId="2" borderId="0" xfId="0" applyFont="1" applyFill="1"/>
    <xf numFmtId="0" fontId="14" fillId="2" borderId="0" xfId="0" applyFont="1" applyFill="1"/>
    <xf numFmtId="3" fontId="12" fillId="2" borderId="0" xfId="0" applyNumberFormat="1" applyFont="1" applyFill="1" applyProtection="1"/>
    <xf numFmtId="0" fontId="11" fillId="2" borderId="0" xfId="0" applyFont="1" applyFill="1" applyProtection="1"/>
    <xf numFmtId="166" fontId="11" fillId="2" borderId="0" xfId="0" applyNumberFormat="1" applyFont="1" applyFill="1" applyProtection="1">
      <protection locked="0"/>
    </xf>
    <xf numFmtId="0" fontId="12" fillId="2" borderId="0" xfId="0" applyFont="1" applyFill="1" applyProtection="1"/>
    <xf numFmtId="166" fontId="11" fillId="2" borderId="0" xfId="0" quotePrefix="1" applyNumberFormat="1" applyFont="1" applyFill="1" applyProtection="1">
      <protection locked="0"/>
    </xf>
    <xf numFmtId="0" fontId="11" fillId="2" borderId="0" xfId="0" applyFont="1" applyFill="1" applyProtection="1">
      <protection locked="0"/>
    </xf>
    <xf numFmtId="0" fontId="12" fillId="2" borderId="0" xfId="0" applyFont="1" applyFill="1" applyProtection="1">
      <protection locked="0"/>
    </xf>
    <xf numFmtId="3" fontId="8" fillId="2" borderId="0" xfId="0" applyNumberFormat="1" applyFont="1" applyFill="1" applyAlignment="1" applyProtection="1">
      <alignment vertical="center"/>
      <protection locked="0"/>
    </xf>
    <xf numFmtId="4" fontId="11" fillId="2" borderId="0" xfId="0" applyNumberFormat="1" applyFont="1" applyFill="1" applyProtection="1"/>
    <xf numFmtId="0" fontId="1" fillId="2" borderId="0" xfId="0" applyFont="1" applyFill="1" applyAlignment="1" applyProtection="1">
      <alignment vertical="center"/>
    </xf>
    <xf numFmtId="0" fontId="3" fillId="2" borderId="0" xfId="0" applyFont="1" applyFill="1" applyProtection="1"/>
    <xf numFmtId="0" fontId="2" fillId="2" borderId="0" xfId="0" applyFont="1" applyFill="1" applyProtection="1"/>
    <xf numFmtId="0" fontId="5" fillId="2" borderId="0" xfId="0" applyFont="1" applyFill="1" applyAlignment="1" applyProtection="1">
      <alignment horizontal="left" vertical="center"/>
    </xf>
    <xf numFmtId="3" fontId="5" fillId="2" borderId="0" xfId="0" applyNumberFormat="1" applyFont="1" applyFill="1" applyAlignment="1" applyProtection="1">
      <alignment vertical="center"/>
    </xf>
    <xf numFmtId="3" fontId="2" fillId="2" borderId="0" xfId="0" applyNumberFormat="1" applyFont="1" applyFill="1" applyAlignment="1" applyProtection="1"/>
    <xf numFmtId="3" fontId="3" fillId="2" borderId="0" xfId="0" applyNumberFormat="1" applyFont="1" applyFill="1" applyProtection="1"/>
    <xf numFmtId="3" fontId="1" fillId="2" borderId="0" xfId="0" applyNumberFormat="1" applyFont="1" applyFill="1" applyAlignment="1" applyProtection="1">
      <alignment vertical="center"/>
    </xf>
    <xf numFmtId="4" fontId="2" fillId="2" borderId="0" xfId="0" applyNumberFormat="1" applyFont="1" applyFill="1" applyProtection="1"/>
    <xf numFmtId="165" fontId="2" fillId="2" borderId="0" xfId="0" applyNumberFormat="1" applyFont="1" applyFill="1" applyProtection="1"/>
    <xf numFmtId="0" fontId="2" fillId="2" borderId="0" xfId="0" applyFont="1" applyFill="1" applyAlignment="1" applyProtection="1">
      <alignment vertical="center"/>
    </xf>
    <xf numFmtId="0" fontId="16" fillId="0" borderId="0" xfId="0" applyFont="1" applyProtection="1"/>
    <xf numFmtId="164" fontId="7" fillId="2" borderId="0" xfId="0" applyNumberFormat="1" applyFont="1" applyFill="1" applyAlignment="1" applyProtection="1">
      <alignment vertical="center"/>
    </xf>
    <xf numFmtId="0" fontId="16" fillId="2" borderId="0" xfId="0" applyFont="1" applyFill="1" applyProtection="1"/>
    <xf numFmtId="0" fontId="15" fillId="2" borderId="0" xfId="0" applyFont="1" applyFill="1" applyAlignment="1" applyProtection="1">
      <alignment vertical="center"/>
    </xf>
    <xf numFmtId="0" fontId="8" fillId="0" borderId="0" xfId="0" applyFont="1" applyAlignment="1" applyProtection="1">
      <alignment vertical="center"/>
    </xf>
    <xf numFmtId="164" fontId="8" fillId="2" borderId="0" xfId="0" applyNumberFormat="1" applyFont="1" applyFill="1" applyAlignment="1" applyProtection="1">
      <alignment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right" vertical="center"/>
      <protection locked="0"/>
    </xf>
    <xf numFmtId="3" fontId="12" fillId="2" borderId="0" xfId="0" applyNumberFormat="1" applyFont="1" applyFill="1" applyProtection="1">
      <protection locked="0"/>
    </xf>
    <xf numFmtId="0" fontId="17" fillId="2" borderId="0" xfId="0" applyFont="1" applyFill="1" applyAlignment="1" applyProtection="1">
      <alignment vertical="center"/>
    </xf>
    <xf numFmtId="0" fontId="18" fillId="2" borderId="0" xfId="0" applyFont="1" applyFill="1" applyProtection="1"/>
    <xf numFmtId="3" fontId="10" fillId="2" borderId="14" xfId="0" applyNumberFormat="1" applyFont="1" applyFill="1" applyBorder="1" applyAlignment="1" applyProtection="1">
      <alignment vertical="center"/>
    </xf>
    <xf numFmtId="3" fontId="10" fillId="2" borderId="14" xfId="0" applyNumberFormat="1" applyFont="1" applyFill="1" applyBorder="1" applyAlignment="1" applyProtection="1">
      <alignment vertical="center"/>
      <protection locked="0"/>
    </xf>
    <xf numFmtId="3" fontId="10" fillId="2" borderId="15" xfId="0" applyNumberFormat="1" applyFont="1" applyFill="1" applyBorder="1" applyAlignment="1" applyProtection="1">
      <alignment vertical="center"/>
    </xf>
    <xf numFmtId="3" fontId="10" fillId="2" borderId="16" xfId="0" applyNumberFormat="1" applyFont="1" applyFill="1" applyBorder="1" applyAlignment="1" applyProtection="1">
      <alignment vertical="center"/>
      <protection locked="0"/>
    </xf>
    <xf numFmtId="3" fontId="10" fillId="2" borderId="16" xfId="1" applyFont="1" applyFill="1" applyBorder="1" applyAlignment="1" applyProtection="1">
      <alignment vertical="center"/>
      <protection locked="0"/>
    </xf>
    <xf numFmtId="3" fontId="10" fillId="2" borderId="17" xfId="0" applyNumberFormat="1" applyFont="1" applyFill="1" applyBorder="1" applyAlignment="1" applyProtection="1">
      <alignment vertical="center"/>
      <protection locked="0"/>
    </xf>
    <xf numFmtId="3" fontId="10" fillId="2" borderId="16" xfId="0" applyNumberFormat="1" applyFont="1" applyFill="1" applyBorder="1" applyAlignment="1" applyProtection="1">
      <alignment vertical="center"/>
    </xf>
    <xf numFmtId="3" fontId="10" fillId="2" borderId="17" xfId="0" applyNumberFormat="1" applyFont="1" applyFill="1" applyBorder="1" applyAlignment="1" applyProtection="1">
      <alignment vertical="center"/>
    </xf>
    <xf numFmtId="3" fontId="10" fillId="2" borderId="18" xfId="0" applyNumberFormat="1" applyFont="1" applyFill="1" applyBorder="1" applyAlignment="1" applyProtection="1">
      <alignment vertical="center"/>
    </xf>
    <xf numFmtId="3" fontId="10" fillId="2" borderId="19" xfId="0" applyNumberFormat="1" applyFont="1" applyFill="1" applyBorder="1" applyAlignment="1" applyProtection="1">
      <alignment vertical="center"/>
      <protection locked="0"/>
    </xf>
    <xf numFmtId="3" fontId="10" fillId="2" borderId="19" xfId="0" applyNumberFormat="1" applyFont="1" applyFill="1" applyBorder="1" applyAlignment="1" applyProtection="1">
      <alignment vertical="center"/>
    </xf>
    <xf numFmtId="3" fontId="10" fillId="2" borderId="26" xfId="0" applyNumberFormat="1" applyFont="1" applyFill="1" applyBorder="1" applyAlignment="1" applyProtection="1">
      <alignment vertical="center"/>
    </xf>
    <xf numFmtId="3" fontId="10" fillId="2" borderId="27" xfId="0" applyNumberFormat="1" applyFont="1" applyFill="1" applyBorder="1" applyAlignment="1" applyProtection="1">
      <alignment vertical="center"/>
    </xf>
    <xf numFmtId="3" fontId="10" fillId="2" borderId="27" xfId="0" applyNumberFormat="1" applyFont="1" applyFill="1" applyBorder="1" applyAlignment="1" applyProtection="1">
      <alignment vertical="center"/>
      <protection locked="0"/>
    </xf>
    <xf numFmtId="3" fontId="10" fillId="2" borderId="28" xfId="0" applyNumberFormat="1" applyFont="1" applyFill="1" applyBorder="1" applyAlignment="1" applyProtection="1">
      <alignment vertical="center"/>
    </xf>
    <xf numFmtId="3" fontId="10" fillId="2" borderId="30" xfId="0" applyNumberFormat="1" applyFont="1" applyFill="1" applyBorder="1" applyAlignment="1" applyProtection="1">
      <alignment vertical="center"/>
      <protection locked="0"/>
    </xf>
    <xf numFmtId="3" fontId="10" fillId="2" borderId="30" xfId="1" applyFont="1" applyFill="1" applyBorder="1" applyAlignment="1" applyProtection="1">
      <alignment vertical="center"/>
      <protection locked="0"/>
    </xf>
    <xf numFmtId="3" fontId="10" fillId="2" borderId="31" xfId="0" applyNumberFormat="1" applyFont="1" applyFill="1" applyBorder="1" applyAlignment="1" applyProtection="1">
      <alignment vertical="center"/>
      <protection locked="0"/>
    </xf>
    <xf numFmtId="3" fontId="10" fillId="2" borderId="30" xfId="0" applyNumberFormat="1" applyFont="1" applyFill="1" applyBorder="1" applyAlignment="1" applyProtection="1">
      <alignment vertical="center"/>
    </xf>
    <xf numFmtId="3" fontId="10" fillId="2" borderId="31" xfId="0" applyNumberFormat="1" applyFont="1" applyFill="1" applyBorder="1" applyAlignment="1" applyProtection="1">
      <alignment vertical="center"/>
    </xf>
    <xf numFmtId="3" fontId="10" fillId="3" borderId="20" xfId="1" applyFont="1" applyFill="1" applyBorder="1" applyAlignment="1" applyProtection="1">
      <alignment vertical="center"/>
      <protection locked="0"/>
    </xf>
    <xf numFmtId="3" fontId="10" fillId="3" borderId="21" xfId="1" applyFont="1" applyFill="1" applyBorder="1" applyAlignment="1" applyProtection="1">
      <alignment vertical="center"/>
      <protection locked="0"/>
    </xf>
    <xf numFmtId="3" fontId="10" fillId="3" borderId="22" xfId="1" applyFont="1" applyFill="1" applyBorder="1" applyAlignment="1" applyProtection="1">
      <alignment vertical="center"/>
      <protection locked="0"/>
    </xf>
    <xf numFmtId="3" fontId="10" fillId="3" borderId="23" xfId="1" applyFont="1" applyFill="1" applyBorder="1" applyAlignment="1" applyProtection="1">
      <alignment vertical="center"/>
      <protection locked="0"/>
    </xf>
    <xf numFmtId="3" fontId="10" fillId="3" borderId="24" xfId="1" applyFont="1" applyFill="1" applyBorder="1" applyAlignment="1" applyProtection="1">
      <alignment vertical="center"/>
      <protection locked="0"/>
    </xf>
    <xf numFmtId="3" fontId="10" fillId="3" borderId="25" xfId="1" applyFont="1" applyFill="1" applyBorder="1" applyAlignment="1" applyProtection="1">
      <alignment vertical="center"/>
      <protection locked="0"/>
    </xf>
    <xf numFmtId="0" fontId="19" fillId="2" borderId="0" xfId="0" applyFont="1" applyFill="1" applyBorder="1" applyAlignment="1" applyProtection="1">
      <alignment vertical="center"/>
      <protection locked="0"/>
    </xf>
    <xf numFmtId="3" fontId="10" fillId="2" borderId="32" xfId="0" applyNumberFormat="1" applyFont="1" applyFill="1" applyBorder="1" applyAlignment="1" applyProtection="1">
      <alignment vertical="center"/>
      <protection locked="0"/>
    </xf>
    <xf numFmtId="3" fontId="10" fillId="2" borderId="32" xfId="0" applyNumberFormat="1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horizontal="right" vertical="center"/>
    </xf>
    <xf numFmtId="3" fontId="10" fillId="3" borderId="33" xfId="1" applyFont="1" applyFill="1" applyBorder="1" applyAlignment="1" applyProtection="1">
      <alignment vertical="center"/>
      <protection locked="0"/>
    </xf>
    <xf numFmtId="3" fontId="10" fillId="3" borderId="34" xfId="1" applyFont="1" applyFill="1" applyBorder="1" applyAlignment="1" applyProtection="1">
      <alignment vertical="center"/>
      <protection locked="0"/>
    </xf>
    <xf numFmtId="3" fontId="10" fillId="2" borderId="35" xfId="0" applyNumberFormat="1" applyFont="1" applyFill="1" applyBorder="1" applyAlignment="1" applyProtection="1">
      <alignment vertical="center"/>
    </xf>
    <xf numFmtId="3" fontId="10" fillId="2" borderId="36" xfId="0" applyNumberFormat="1" applyFont="1" applyFill="1" applyBorder="1" applyAlignment="1" applyProtection="1">
      <alignment vertical="center"/>
    </xf>
    <xf numFmtId="3" fontId="10" fillId="2" borderId="36" xfId="0" applyNumberFormat="1" applyFont="1" applyFill="1" applyBorder="1" applyAlignment="1" applyProtection="1">
      <alignment vertical="center"/>
      <protection locked="0"/>
    </xf>
    <xf numFmtId="3" fontId="10" fillId="2" borderId="37" xfId="0" applyNumberFormat="1" applyFont="1" applyFill="1" applyBorder="1" applyAlignment="1" applyProtection="1">
      <alignment vertical="center"/>
    </xf>
    <xf numFmtId="3" fontId="10" fillId="2" borderId="47" xfId="0" applyNumberFormat="1" applyFont="1" applyFill="1" applyBorder="1" applyAlignment="1" applyProtection="1">
      <alignment vertical="center"/>
    </xf>
    <xf numFmtId="3" fontId="10" fillId="2" borderId="53" xfId="0" applyNumberFormat="1" applyFont="1" applyFill="1" applyBorder="1" applyAlignment="1" applyProtection="1">
      <alignment vertical="center"/>
    </xf>
    <xf numFmtId="3" fontId="10" fillId="2" borderId="54" xfId="0" applyNumberFormat="1" applyFont="1" applyFill="1" applyBorder="1" applyAlignment="1" applyProtection="1">
      <alignment vertical="center"/>
      <protection locked="0"/>
    </xf>
    <xf numFmtId="3" fontId="10" fillId="2" borderId="54" xfId="0" applyNumberFormat="1" applyFont="1" applyFill="1" applyBorder="1" applyAlignment="1" applyProtection="1">
      <alignment vertical="center"/>
    </xf>
    <xf numFmtId="3" fontId="10" fillId="3" borderId="51" xfId="1" applyFont="1" applyFill="1" applyBorder="1" applyAlignment="1" applyProtection="1">
      <alignment vertical="center"/>
      <protection locked="0"/>
    </xf>
    <xf numFmtId="3" fontId="10" fillId="3" borderId="52" xfId="1" applyFont="1" applyFill="1" applyBorder="1" applyAlignment="1" applyProtection="1">
      <alignment vertical="center"/>
      <protection locked="0"/>
    </xf>
    <xf numFmtId="3" fontId="10" fillId="3" borderId="55" xfId="1" applyFont="1" applyFill="1" applyBorder="1" applyAlignment="1" applyProtection="1">
      <alignment vertical="center"/>
      <protection locked="0"/>
    </xf>
    <xf numFmtId="3" fontId="10" fillId="2" borderId="56" xfId="0" applyNumberFormat="1" applyFont="1" applyFill="1" applyBorder="1" applyAlignment="1" applyProtection="1">
      <alignment vertical="center"/>
    </xf>
    <xf numFmtId="3" fontId="10" fillId="2" borderId="57" xfId="0" applyNumberFormat="1" applyFont="1" applyFill="1" applyBorder="1" applyAlignment="1" applyProtection="1">
      <alignment vertical="center"/>
      <protection locked="0"/>
    </xf>
    <xf numFmtId="3" fontId="10" fillId="2" borderId="57" xfId="0" applyNumberFormat="1" applyFont="1" applyFill="1" applyBorder="1" applyAlignment="1" applyProtection="1">
      <alignment vertical="center"/>
    </xf>
    <xf numFmtId="0" fontId="20" fillId="2" borderId="0" xfId="0" applyFont="1" applyFill="1" applyProtection="1"/>
    <xf numFmtId="0" fontId="20" fillId="0" borderId="0" xfId="0" applyFont="1" applyProtection="1"/>
    <xf numFmtId="3" fontId="11" fillId="2" borderId="0" xfId="0" applyNumberFormat="1" applyFont="1" applyFill="1" applyProtection="1">
      <protection locked="0"/>
    </xf>
    <xf numFmtId="3" fontId="2" fillId="2" borderId="0" xfId="0" applyNumberFormat="1" applyFont="1" applyFill="1" applyProtection="1"/>
    <xf numFmtId="165" fontId="2" fillId="2" borderId="0" xfId="0" applyNumberFormat="1" applyFont="1" applyFill="1" applyAlignment="1" applyProtection="1"/>
    <xf numFmtId="0" fontId="10" fillId="3" borderId="29" xfId="0" applyFont="1" applyFill="1" applyBorder="1" applyAlignment="1">
      <alignment horizontal="left" vertical="center"/>
    </xf>
    <xf numFmtId="0" fontId="10" fillId="3" borderId="30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0" fontId="13" fillId="3" borderId="3" xfId="0" applyFont="1" applyFill="1" applyBorder="1" applyAlignment="1" applyProtection="1">
      <alignment horizontal="center" vertical="center"/>
      <protection locked="0"/>
    </xf>
    <xf numFmtId="0" fontId="13" fillId="3" borderId="6" xfId="0" applyFont="1" applyFill="1" applyBorder="1" applyAlignment="1" applyProtection="1">
      <alignment horizontal="center" vertical="center"/>
      <protection locked="0"/>
    </xf>
    <xf numFmtId="0" fontId="13" fillId="3" borderId="7" xfId="0" applyFont="1" applyFill="1" applyBorder="1" applyAlignment="1" applyProtection="1">
      <alignment horizontal="center" vertical="center"/>
      <protection locked="0"/>
    </xf>
    <xf numFmtId="0" fontId="13" fillId="3" borderId="10" xfId="0" applyFont="1" applyFill="1" applyBorder="1" applyAlignment="1" applyProtection="1">
      <alignment horizontal="center" vertical="center"/>
      <protection locked="0"/>
    </xf>
    <xf numFmtId="0" fontId="13" fillId="3" borderId="11" xfId="0" applyFont="1" applyFill="1" applyBorder="1" applyAlignment="1" applyProtection="1">
      <alignment horizontal="center" vertical="center"/>
      <protection locked="0"/>
    </xf>
    <xf numFmtId="0" fontId="10" fillId="3" borderId="5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 wrapText="1"/>
    </xf>
    <xf numFmtId="0" fontId="10" fillId="3" borderId="13" xfId="0" applyFont="1" applyFill="1" applyBorder="1" applyAlignment="1">
      <alignment horizontal="left" vertical="center" wrapText="1"/>
    </xf>
    <xf numFmtId="0" fontId="10" fillId="3" borderId="38" xfId="0" applyFont="1" applyFill="1" applyBorder="1" applyAlignment="1">
      <alignment horizontal="left" vertical="center" wrapText="1"/>
    </xf>
    <xf numFmtId="0" fontId="10" fillId="3" borderId="39" xfId="0" applyFont="1" applyFill="1" applyBorder="1" applyAlignment="1">
      <alignment horizontal="left" vertical="center" wrapText="1"/>
    </xf>
    <xf numFmtId="0" fontId="10" fillId="3" borderId="40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 wrapText="1"/>
    </xf>
    <xf numFmtId="0" fontId="13" fillId="3" borderId="41" xfId="0" applyFont="1" applyFill="1" applyBorder="1" applyAlignment="1" applyProtection="1">
      <alignment horizontal="center" vertical="center"/>
      <protection locked="0"/>
    </xf>
    <xf numFmtId="0" fontId="13" fillId="3" borderId="42" xfId="0" applyFont="1" applyFill="1" applyBorder="1" applyAlignment="1" applyProtection="1">
      <alignment horizontal="center" vertical="center"/>
      <protection locked="0"/>
    </xf>
    <xf numFmtId="0" fontId="13" fillId="3" borderId="43" xfId="0" applyFont="1" applyFill="1" applyBorder="1" applyAlignment="1" applyProtection="1">
      <alignment horizontal="center" vertical="center"/>
      <protection locked="0"/>
    </xf>
    <xf numFmtId="0" fontId="13" fillId="3" borderId="44" xfId="0" applyFont="1" applyFill="1" applyBorder="1" applyAlignment="1" applyProtection="1">
      <alignment horizontal="center" vertical="center"/>
      <protection locked="0"/>
    </xf>
    <xf numFmtId="0" fontId="13" fillId="3" borderId="45" xfId="0" applyFont="1" applyFill="1" applyBorder="1" applyAlignment="1" applyProtection="1">
      <alignment horizontal="center" vertical="center"/>
      <protection locked="0"/>
    </xf>
    <xf numFmtId="0" fontId="13" fillId="3" borderId="46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wrapText="1"/>
    </xf>
    <xf numFmtId="0" fontId="10" fillId="3" borderId="31" xfId="0" applyFont="1" applyFill="1" applyBorder="1" applyAlignment="1">
      <alignment horizontal="left" vertical="center"/>
    </xf>
    <xf numFmtId="0" fontId="13" fillId="3" borderId="48" xfId="0" applyFont="1" applyFill="1" applyBorder="1" applyAlignment="1" applyProtection="1">
      <alignment horizontal="center" vertical="center"/>
      <protection locked="0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0" fontId="13" fillId="3" borderId="49" xfId="0" applyFont="1" applyFill="1" applyBorder="1" applyAlignment="1" applyProtection="1">
      <alignment horizontal="center" vertical="center"/>
      <protection locked="0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0" fontId="13" fillId="3" borderId="50" xfId="0" applyFont="1" applyFill="1" applyBorder="1" applyAlignment="1" applyProtection="1">
      <alignment horizontal="center" vertical="center"/>
      <protection locked="0"/>
    </xf>
    <xf numFmtId="0" fontId="13" fillId="3" borderId="12" xfId="0" applyFont="1" applyFill="1" applyBorder="1" applyAlignment="1" applyProtection="1">
      <alignment horizontal="center" vertical="center"/>
      <protection locked="0"/>
    </xf>
    <xf numFmtId="0" fontId="21" fillId="2" borderId="0" xfId="0" applyFont="1" applyFill="1" applyAlignment="1" applyProtection="1">
      <alignment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21" fillId="2" borderId="0" xfId="0" applyFont="1" applyFill="1" applyAlignment="1" applyProtection="1">
      <alignment horizontal="center"/>
      <protection locked="0"/>
    </xf>
    <xf numFmtId="14" fontId="21" fillId="2" borderId="0" xfId="0" applyNumberFormat="1" applyFont="1" applyFill="1" applyAlignment="1" applyProtection="1">
      <alignment horizontal="center"/>
      <protection locked="0"/>
    </xf>
    <xf numFmtId="3" fontId="21" fillId="2" borderId="0" xfId="0" applyNumberFormat="1" applyFont="1" applyFill="1" applyAlignment="1" applyProtection="1">
      <alignment horizontal="right" vertical="center"/>
      <protection locked="0"/>
    </xf>
    <xf numFmtId="0" fontId="22" fillId="2" borderId="0" xfId="0" applyFont="1" applyFill="1" applyProtection="1"/>
    <xf numFmtId="0" fontId="22" fillId="0" borderId="0" xfId="0" applyFont="1" applyProtection="1"/>
    <xf numFmtId="3" fontId="21" fillId="2" borderId="0" xfId="0" applyNumberFormat="1" applyFont="1" applyFill="1" applyProtection="1"/>
    <xf numFmtId="0" fontId="18" fillId="0" borderId="0" xfId="0" applyFont="1" applyProtection="1"/>
  </cellXfs>
  <cellStyles count="3">
    <cellStyle name="cadrage" xfId="1"/>
    <cellStyle name="Normal" xfId="0" builtinId="0"/>
    <cellStyle name="Normal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C65"/>
  <sheetViews>
    <sheetView tabSelected="1" zoomScale="125" zoomScaleNormal="125" workbookViewId="0">
      <pane xSplit="2" ySplit="4" topLeftCell="C5" activePane="bottomRight" state="frozenSplit"/>
      <selection activeCell="A42" sqref="A42"/>
      <selection pane="topRight" activeCell="A42" sqref="A42"/>
      <selection pane="bottomLeft" activeCell="A42" sqref="A42"/>
      <selection pane="bottomRight" activeCell="N1" sqref="N1:O1048576"/>
    </sheetView>
  </sheetViews>
  <sheetFormatPr baseColWidth="10" defaultColWidth="10.7109375" defaultRowHeight="7.5" customHeight="1"/>
  <cols>
    <col min="1" max="1" width="3.28515625" style="9" customWidth="1"/>
    <col min="2" max="2" width="19.7109375" style="7" customWidth="1"/>
    <col min="3" max="3" width="11.7109375" style="7" customWidth="1"/>
    <col min="4" max="4" width="10.28515625" style="7" customWidth="1"/>
    <col min="5" max="5" width="11.28515625" style="7" customWidth="1"/>
    <col min="6" max="9" width="10.28515625" style="7" customWidth="1"/>
    <col min="10" max="10" width="13.7109375" style="7" customWidth="1"/>
    <col min="11" max="12" width="10.28515625" style="7" customWidth="1"/>
    <col min="13" max="13" width="10.7109375" style="7" customWidth="1"/>
    <col min="14" max="14" width="11.7109375" style="6" customWidth="1"/>
    <col min="15" max="15" width="6.7109375" style="6" customWidth="1"/>
    <col min="16" max="26" width="11.42578125" style="6" bestFit="1" customWidth="1"/>
    <col min="27" max="55" width="10.7109375" style="6"/>
    <col min="56" max="16384" width="10.7109375" style="7"/>
  </cols>
  <sheetData>
    <row r="1" spans="1:26" s="5" customFormat="1" ht="20.100000000000001" customHeight="1" thickBot="1">
      <c r="A1" s="76" t="s">
        <v>56</v>
      </c>
      <c r="B1" s="8"/>
      <c r="C1" s="8"/>
      <c r="D1" s="43"/>
      <c r="E1" s="43"/>
      <c r="F1" s="43"/>
      <c r="G1" s="43"/>
      <c r="H1" s="44"/>
      <c r="I1" s="45"/>
      <c r="J1" s="45"/>
      <c r="K1" s="45"/>
      <c r="L1" s="45"/>
      <c r="M1" s="46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</row>
    <row r="2" spans="1:26" ht="12.6" customHeight="1">
      <c r="A2" s="105" t="s">
        <v>41</v>
      </c>
      <c r="B2" s="106"/>
      <c r="C2" s="103" t="s">
        <v>50</v>
      </c>
      <c r="D2" s="103" t="s">
        <v>42</v>
      </c>
      <c r="E2" s="103" t="s">
        <v>52</v>
      </c>
      <c r="F2" s="103" t="s">
        <v>43</v>
      </c>
      <c r="G2" s="103" t="s">
        <v>0</v>
      </c>
      <c r="H2" s="103" t="s">
        <v>44</v>
      </c>
      <c r="I2" s="103" t="s">
        <v>1</v>
      </c>
      <c r="J2" s="103" t="s">
        <v>51</v>
      </c>
      <c r="K2" s="103" t="s">
        <v>45</v>
      </c>
      <c r="L2" s="103" t="s">
        <v>49</v>
      </c>
      <c r="M2" s="111" t="s">
        <v>2</v>
      </c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12.6" customHeight="1">
      <c r="A3" s="107"/>
      <c r="B3" s="108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12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 ht="12.6" customHeight="1" thickBot="1">
      <c r="A4" s="109"/>
      <c r="B4" s="110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12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</row>
    <row r="5" spans="1:26" ht="12.6" customHeight="1">
      <c r="A5" s="70">
        <v>1</v>
      </c>
      <c r="B5" s="71" t="s">
        <v>3</v>
      </c>
      <c r="C5" s="58">
        <v>30017617</v>
      </c>
      <c r="D5" s="50">
        <v>18813803</v>
      </c>
      <c r="E5" s="50">
        <v>46668168</v>
      </c>
      <c r="F5" s="51">
        <v>39239072</v>
      </c>
      <c r="G5" s="50">
        <v>7028038</v>
      </c>
      <c r="H5" s="50">
        <v>26023080</v>
      </c>
      <c r="I5" s="51">
        <v>28645370</v>
      </c>
      <c r="J5" s="50">
        <v>26763953</v>
      </c>
      <c r="K5" s="50">
        <v>4717605</v>
      </c>
      <c r="L5" s="50">
        <v>72111719</v>
      </c>
      <c r="M5" s="52">
        <f t="shared" ref="M5:M41" si="0">SUM(C5:L5)</f>
        <v>300028425</v>
      </c>
      <c r="N5" s="98"/>
      <c r="O5" s="98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</row>
    <row r="6" spans="1:26" ht="12.6" customHeight="1">
      <c r="A6" s="72">
        <v>2</v>
      </c>
      <c r="B6" s="73" t="s">
        <v>4</v>
      </c>
      <c r="C6" s="59">
        <v>1202119</v>
      </c>
      <c r="D6" s="53">
        <v>377204</v>
      </c>
      <c r="E6" s="53">
        <v>2912193</v>
      </c>
      <c r="F6" s="54">
        <v>1518500</v>
      </c>
      <c r="G6" s="53">
        <v>75192</v>
      </c>
      <c r="H6" s="53">
        <v>3026806</v>
      </c>
      <c r="I6" s="53">
        <v>1559271</v>
      </c>
      <c r="J6" s="53">
        <v>1683707</v>
      </c>
      <c r="K6" s="53">
        <v>43043</v>
      </c>
      <c r="L6" s="53">
        <v>1605883</v>
      </c>
      <c r="M6" s="55">
        <f t="shared" si="0"/>
        <v>14003918</v>
      </c>
      <c r="N6" s="98"/>
      <c r="O6" s="98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</row>
    <row r="7" spans="1:26" ht="12.6" customHeight="1">
      <c r="A7" s="72">
        <v>3</v>
      </c>
      <c r="B7" s="73" t="s">
        <v>5</v>
      </c>
      <c r="C7" s="60">
        <v>1582721</v>
      </c>
      <c r="D7" s="56">
        <v>409951</v>
      </c>
      <c r="E7" s="56">
        <v>4067156</v>
      </c>
      <c r="F7" s="53">
        <v>1418807</v>
      </c>
      <c r="G7" s="56">
        <v>106792</v>
      </c>
      <c r="H7" s="56">
        <v>2049110</v>
      </c>
      <c r="I7" s="53">
        <v>1399693</v>
      </c>
      <c r="J7" s="56">
        <v>2059679</v>
      </c>
      <c r="K7" s="56">
        <v>2861415</v>
      </c>
      <c r="L7" s="56">
        <v>3537784</v>
      </c>
      <c r="M7" s="57">
        <f t="shared" si="0"/>
        <v>19493108</v>
      </c>
      <c r="N7" s="98"/>
      <c r="O7" s="98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</row>
    <row r="8" spans="1:26" ht="12.6" customHeight="1">
      <c r="A8" s="72">
        <v>71</v>
      </c>
      <c r="B8" s="73" t="s">
        <v>37</v>
      </c>
      <c r="C8" s="59">
        <v>1994778</v>
      </c>
      <c r="D8" s="53">
        <v>524797</v>
      </c>
      <c r="E8" s="53">
        <v>8525660</v>
      </c>
      <c r="F8" s="54">
        <v>1750310</v>
      </c>
      <c r="G8" s="53">
        <v>141807</v>
      </c>
      <c r="H8" s="53">
        <v>2577509</v>
      </c>
      <c r="I8" s="53">
        <v>2090169</v>
      </c>
      <c r="J8" s="53">
        <v>4261422</v>
      </c>
      <c r="K8" s="53">
        <v>104551</v>
      </c>
      <c r="L8" s="53">
        <v>7309356</v>
      </c>
      <c r="M8" s="55">
        <f t="shared" si="0"/>
        <v>29280359</v>
      </c>
      <c r="N8" s="98"/>
      <c r="O8" s="98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</row>
    <row r="9" spans="1:26" ht="12.6" customHeight="1">
      <c r="A9" s="72">
        <v>6</v>
      </c>
      <c r="B9" s="73" t="s">
        <v>6</v>
      </c>
      <c r="C9" s="60">
        <v>829369</v>
      </c>
      <c r="D9" s="56">
        <v>240930</v>
      </c>
      <c r="E9" s="56">
        <v>2007126</v>
      </c>
      <c r="F9" s="53">
        <v>546589</v>
      </c>
      <c r="G9" s="56">
        <v>48959</v>
      </c>
      <c r="H9" s="56">
        <v>668666</v>
      </c>
      <c r="I9" s="53">
        <v>542477</v>
      </c>
      <c r="J9" s="56">
        <v>1138611</v>
      </c>
      <c r="K9" s="56">
        <v>1167150</v>
      </c>
      <c r="L9" s="56">
        <v>956303</v>
      </c>
      <c r="M9" s="57">
        <f t="shared" si="0"/>
        <v>8146180</v>
      </c>
      <c r="N9" s="98"/>
      <c r="O9" s="98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 spans="1:26" ht="12.6" customHeight="1">
      <c r="A10" s="72">
        <v>7</v>
      </c>
      <c r="B10" s="73" t="s">
        <v>7</v>
      </c>
      <c r="C10" s="59">
        <v>793964</v>
      </c>
      <c r="D10" s="53">
        <v>280643</v>
      </c>
      <c r="E10" s="53">
        <v>2799279</v>
      </c>
      <c r="F10" s="54">
        <v>354316</v>
      </c>
      <c r="G10" s="53">
        <v>56824</v>
      </c>
      <c r="H10" s="53">
        <v>1378427</v>
      </c>
      <c r="I10" s="53">
        <v>1016660</v>
      </c>
      <c r="J10" s="53">
        <v>1356215</v>
      </c>
      <c r="K10" s="53">
        <v>329674</v>
      </c>
      <c r="L10" s="53">
        <v>1139581</v>
      </c>
      <c r="M10" s="55">
        <f t="shared" si="0"/>
        <v>9505583</v>
      </c>
      <c r="N10" s="98"/>
      <c r="O10" s="98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spans="1:26" ht="12.6" customHeight="1">
      <c r="A11" s="72">
        <v>8</v>
      </c>
      <c r="B11" s="73" t="s">
        <v>8</v>
      </c>
      <c r="C11" s="60">
        <v>276474</v>
      </c>
      <c r="D11" s="56">
        <v>27100</v>
      </c>
      <c r="E11" s="56">
        <v>304645</v>
      </c>
      <c r="F11" s="53">
        <v>19115</v>
      </c>
      <c r="G11" s="56">
        <v>13871</v>
      </c>
      <c r="H11" s="56">
        <v>110141</v>
      </c>
      <c r="I11" s="53">
        <v>199297</v>
      </c>
      <c r="J11" s="56">
        <v>176004</v>
      </c>
      <c r="K11" s="56">
        <v>52691</v>
      </c>
      <c r="L11" s="56">
        <v>176383</v>
      </c>
      <c r="M11" s="57">
        <f t="shared" si="0"/>
        <v>1355721</v>
      </c>
      <c r="N11" s="98"/>
      <c r="O11" s="98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spans="1:26" ht="12.6" customHeight="1">
      <c r="A12" s="72">
        <v>9</v>
      </c>
      <c r="B12" s="73" t="s">
        <v>9</v>
      </c>
      <c r="C12" s="59">
        <v>1884217</v>
      </c>
      <c r="D12" s="53">
        <v>665753</v>
      </c>
      <c r="E12" s="53">
        <v>5280359</v>
      </c>
      <c r="F12" s="54">
        <v>1517955</v>
      </c>
      <c r="G12" s="53">
        <v>163757</v>
      </c>
      <c r="H12" s="53">
        <v>2588549</v>
      </c>
      <c r="I12" s="53">
        <v>1177538</v>
      </c>
      <c r="J12" s="53">
        <v>2867028</v>
      </c>
      <c r="K12" s="53">
        <v>3249390</v>
      </c>
      <c r="L12" s="53">
        <v>2587393</v>
      </c>
      <c r="M12" s="55">
        <f t="shared" si="0"/>
        <v>21981939</v>
      </c>
      <c r="N12" s="98"/>
      <c r="O12" s="98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spans="1:26" ht="12.6" customHeight="1">
      <c r="A13" s="72">
        <v>10</v>
      </c>
      <c r="B13" s="73" t="s">
        <v>10</v>
      </c>
      <c r="C13" s="60">
        <v>455482</v>
      </c>
      <c r="D13" s="56">
        <v>74894</v>
      </c>
      <c r="E13" s="56">
        <v>1621152</v>
      </c>
      <c r="F13" s="53">
        <v>48962</v>
      </c>
      <c r="G13" s="56">
        <v>31729</v>
      </c>
      <c r="H13" s="56">
        <v>549135</v>
      </c>
      <c r="I13" s="53">
        <v>532376</v>
      </c>
      <c r="J13" s="56">
        <v>601744</v>
      </c>
      <c r="K13" s="56">
        <v>1177126</v>
      </c>
      <c r="L13" s="56">
        <v>327587</v>
      </c>
      <c r="M13" s="57">
        <f t="shared" si="0"/>
        <v>5420187</v>
      </c>
      <c r="N13" s="98"/>
      <c r="O13" s="98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spans="1:26" ht="12.6" customHeight="1">
      <c r="A14" s="72">
        <v>11</v>
      </c>
      <c r="B14" s="73" t="s">
        <v>11</v>
      </c>
      <c r="C14" s="59">
        <v>2472564</v>
      </c>
      <c r="D14" s="53">
        <v>839363</v>
      </c>
      <c r="E14" s="53">
        <v>7244918</v>
      </c>
      <c r="F14" s="54">
        <v>2279617</v>
      </c>
      <c r="G14" s="53">
        <v>171200</v>
      </c>
      <c r="H14" s="53">
        <v>3487427</v>
      </c>
      <c r="I14" s="53">
        <v>2751820</v>
      </c>
      <c r="J14" s="53">
        <v>3221471</v>
      </c>
      <c r="K14" s="53">
        <v>6395099</v>
      </c>
      <c r="L14" s="53">
        <v>2650420</v>
      </c>
      <c r="M14" s="55">
        <f t="shared" si="0"/>
        <v>31513899</v>
      </c>
      <c r="N14" s="98"/>
      <c r="O14" s="98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spans="1:26" ht="12.6" customHeight="1">
      <c r="A15" s="72">
        <v>12</v>
      </c>
      <c r="B15" s="73" t="s">
        <v>12</v>
      </c>
      <c r="C15" s="60">
        <v>2692428</v>
      </c>
      <c r="D15" s="56">
        <v>1381364</v>
      </c>
      <c r="E15" s="56">
        <v>5850447</v>
      </c>
      <c r="F15" s="53">
        <v>1304736</v>
      </c>
      <c r="G15" s="56">
        <v>136444</v>
      </c>
      <c r="H15" s="56">
        <v>2469008</v>
      </c>
      <c r="I15" s="53">
        <v>1331343</v>
      </c>
      <c r="J15" s="56">
        <v>3126042</v>
      </c>
      <c r="K15" s="56">
        <v>3296674</v>
      </c>
      <c r="L15" s="56">
        <v>2645446</v>
      </c>
      <c r="M15" s="57">
        <f t="shared" si="0"/>
        <v>24233932</v>
      </c>
      <c r="N15" s="98"/>
      <c r="O15" s="98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 spans="1:26" ht="12.6" customHeight="1">
      <c r="A16" s="72">
        <v>73</v>
      </c>
      <c r="B16" s="73" t="s">
        <v>47</v>
      </c>
      <c r="C16" s="59">
        <v>3224665</v>
      </c>
      <c r="D16" s="53">
        <v>1090821</v>
      </c>
      <c r="E16" s="53">
        <v>11728998</v>
      </c>
      <c r="F16" s="54">
        <v>2611014</v>
      </c>
      <c r="G16" s="53">
        <v>281105</v>
      </c>
      <c r="H16" s="53">
        <v>6231600</v>
      </c>
      <c r="I16" s="53">
        <v>3078233</v>
      </c>
      <c r="J16" s="53">
        <v>4727210</v>
      </c>
      <c r="K16" s="53">
        <v>2276186</v>
      </c>
      <c r="L16" s="53">
        <v>8806985</v>
      </c>
      <c r="M16" s="55">
        <f t="shared" si="0"/>
        <v>44056817</v>
      </c>
      <c r="N16" s="98"/>
      <c r="O16" s="98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 spans="1:26" ht="12.6" customHeight="1">
      <c r="A17" s="72">
        <v>15</v>
      </c>
      <c r="B17" s="73" t="s">
        <v>13</v>
      </c>
      <c r="C17" s="60">
        <v>3108863</v>
      </c>
      <c r="D17" s="56">
        <v>856908</v>
      </c>
      <c r="E17" s="56">
        <v>6806550</v>
      </c>
      <c r="F17" s="53">
        <v>1636000</v>
      </c>
      <c r="G17" s="56">
        <v>172614</v>
      </c>
      <c r="H17" s="56">
        <v>4194893</v>
      </c>
      <c r="I17" s="53">
        <v>2033134</v>
      </c>
      <c r="J17" s="56">
        <v>2626643</v>
      </c>
      <c r="K17" s="56">
        <v>5054024</v>
      </c>
      <c r="L17" s="56">
        <v>2340704</v>
      </c>
      <c r="M17" s="57">
        <f t="shared" si="0"/>
        <v>28830333</v>
      </c>
      <c r="N17" s="98"/>
      <c r="O17" s="98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spans="1:26" ht="12.6" customHeight="1">
      <c r="A18" s="72">
        <v>16</v>
      </c>
      <c r="B18" s="73" t="s">
        <v>14</v>
      </c>
      <c r="C18" s="59">
        <v>1471807</v>
      </c>
      <c r="D18" s="53">
        <v>654755</v>
      </c>
      <c r="E18" s="53">
        <v>6728244</v>
      </c>
      <c r="F18" s="54">
        <v>583136</v>
      </c>
      <c r="G18" s="53">
        <v>153273</v>
      </c>
      <c r="H18" s="53">
        <v>2461091</v>
      </c>
      <c r="I18" s="53">
        <v>4043199</v>
      </c>
      <c r="J18" s="53">
        <v>2293705</v>
      </c>
      <c r="K18" s="53">
        <v>2039679</v>
      </c>
      <c r="L18" s="53">
        <v>1451871</v>
      </c>
      <c r="M18" s="55">
        <f t="shared" si="0"/>
        <v>21880760</v>
      </c>
      <c r="N18" s="98"/>
      <c r="O18" s="98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spans="1:26" ht="12.6" customHeight="1">
      <c r="A19" s="72">
        <v>18</v>
      </c>
      <c r="B19" s="73" t="s">
        <v>15</v>
      </c>
      <c r="C19" s="60">
        <v>676927</v>
      </c>
      <c r="D19" s="56">
        <v>119069</v>
      </c>
      <c r="E19" s="56">
        <v>1280843</v>
      </c>
      <c r="F19" s="53">
        <v>74696</v>
      </c>
      <c r="G19" s="56">
        <v>36195</v>
      </c>
      <c r="H19" s="56">
        <v>559814</v>
      </c>
      <c r="I19" s="53">
        <v>462853</v>
      </c>
      <c r="J19" s="56">
        <v>521994</v>
      </c>
      <c r="K19" s="56">
        <v>671305</v>
      </c>
      <c r="L19" s="56">
        <v>456343</v>
      </c>
      <c r="M19" s="57">
        <f t="shared" si="0"/>
        <v>4860039</v>
      </c>
      <c r="N19" s="98"/>
      <c r="O19" s="98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1:26" ht="12.6" customHeight="1">
      <c r="A20" s="72">
        <v>19</v>
      </c>
      <c r="B20" s="73" t="s">
        <v>16</v>
      </c>
      <c r="C20" s="59">
        <v>102107</v>
      </c>
      <c r="D20" s="53">
        <v>8209</v>
      </c>
      <c r="E20" s="53">
        <v>76203</v>
      </c>
      <c r="F20" s="54">
        <v>3572</v>
      </c>
      <c r="G20" s="53">
        <v>7839</v>
      </c>
      <c r="H20" s="53">
        <v>70064</v>
      </c>
      <c r="I20" s="53">
        <v>43902</v>
      </c>
      <c r="J20" s="53">
        <v>63690</v>
      </c>
      <c r="K20" s="53">
        <v>8994</v>
      </c>
      <c r="L20" s="53">
        <v>43612</v>
      </c>
      <c r="M20" s="55">
        <f t="shared" si="0"/>
        <v>428192</v>
      </c>
      <c r="N20" s="98"/>
      <c r="O20" s="98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spans="1:26" ht="12.6" customHeight="1">
      <c r="A21" s="72">
        <v>20</v>
      </c>
      <c r="B21" s="73" t="s">
        <v>17</v>
      </c>
      <c r="C21" s="60">
        <v>1608568</v>
      </c>
      <c r="D21" s="56">
        <v>416299</v>
      </c>
      <c r="E21" s="56">
        <v>5635085</v>
      </c>
      <c r="F21" s="53">
        <v>630138</v>
      </c>
      <c r="G21" s="56">
        <v>131834</v>
      </c>
      <c r="H21" s="56">
        <v>2746993</v>
      </c>
      <c r="I21" s="53">
        <v>972638</v>
      </c>
      <c r="J21" s="56">
        <v>2032879</v>
      </c>
      <c r="K21" s="56">
        <v>722937</v>
      </c>
      <c r="L21" s="56">
        <v>1488397</v>
      </c>
      <c r="M21" s="57">
        <f t="shared" si="0"/>
        <v>16385768</v>
      </c>
      <c r="N21" s="98"/>
      <c r="O21" s="98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spans="1:26" ht="12.6" customHeight="1">
      <c r="A22" s="72">
        <v>21</v>
      </c>
      <c r="B22" s="73" t="s">
        <v>18</v>
      </c>
      <c r="C22" s="59">
        <v>670796</v>
      </c>
      <c r="D22" s="53">
        <v>249942</v>
      </c>
      <c r="E22" s="53">
        <v>2448185</v>
      </c>
      <c r="F22" s="54">
        <v>187322</v>
      </c>
      <c r="G22" s="53">
        <v>59168</v>
      </c>
      <c r="H22" s="53">
        <v>1174957</v>
      </c>
      <c r="I22" s="53">
        <v>715393</v>
      </c>
      <c r="J22" s="53">
        <v>1181456</v>
      </c>
      <c r="K22" s="53">
        <v>375851</v>
      </c>
      <c r="L22" s="53">
        <v>1608836</v>
      </c>
      <c r="M22" s="55">
        <f t="shared" si="0"/>
        <v>8671906</v>
      </c>
      <c r="N22" s="98"/>
      <c r="O22" s="98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spans="1:26" ht="12.6" customHeight="1">
      <c r="A23" s="72">
        <v>22</v>
      </c>
      <c r="B23" s="73" t="s">
        <v>19</v>
      </c>
      <c r="C23" s="60">
        <v>1162761</v>
      </c>
      <c r="D23" s="56">
        <v>345915</v>
      </c>
      <c r="E23" s="56">
        <v>3762495</v>
      </c>
      <c r="F23" s="53">
        <v>1015461</v>
      </c>
      <c r="G23" s="56">
        <v>76213</v>
      </c>
      <c r="H23" s="56">
        <v>1665999</v>
      </c>
      <c r="I23" s="53">
        <v>935174</v>
      </c>
      <c r="J23" s="56">
        <v>1505920</v>
      </c>
      <c r="K23" s="56">
        <v>93412</v>
      </c>
      <c r="L23" s="56">
        <v>584337</v>
      </c>
      <c r="M23" s="57">
        <f t="shared" si="0"/>
        <v>11147687</v>
      </c>
      <c r="N23" s="98"/>
      <c r="O23" s="98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spans="1:26" ht="12.6" customHeight="1">
      <c r="A24" s="72">
        <v>23</v>
      </c>
      <c r="B24" s="73" t="s">
        <v>20</v>
      </c>
      <c r="C24" s="59">
        <v>75151</v>
      </c>
      <c r="D24" s="53">
        <v>15522</v>
      </c>
      <c r="E24" s="53">
        <v>447998</v>
      </c>
      <c r="F24" s="54">
        <v>11513</v>
      </c>
      <c r="G24" s="53">
        <v>8781</v>
      </c>
      <c r="H24" s="53">
        <v>101188</v>
      </c>
      <c r="I24" s="53">
        <v>17622</v>
      </c>
      <c r="J24" s="53">
        <v>118751</v>
      </c>
      <c r="K24" s="53">
        <v>28921</v>
      </c>
      <c r="L24" s="53">
        <v>112489</v>
      </c>
      <c r="M24" s="55">
        <f t="shared" si="0"/>
        <v>937936</v>
      </c>
      <c r="N24" s="98"/>
      <c r="O24" s="98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spans="1:26" ht="12.6" customHeight="1">
      <c r="A25" s="72">
        <v>24</v>
      </c>
      <c r="B25" s="73" t="s">
        <v>21</v>
      </c>
      <c r="C25" s="60">
        <v>78071</v>
      </c>
      <c r="D25" s="56">
        <v>22753</v>
      </c>
      <c r="E25" s="56">
        <v>506167</v>
      </c>
      <c r="F25" s="53">
        <v>6242</v>
      </c>
      <c r="G25" s="56">
        <v>11478</v>
      </c>
      <c r="H25" s="56">
        <v>109696</v>
      </c>
      <c r="I25" s="53">
        <v>70513</v>
      </c>
      <c r="J25" s="56">
        <v>140287</v>
      </c>
      <c r="K25" s="56">
        <v>52812</v>
      </c>
      <c r="L25" s="56">
        <v>53200</v>
      </c>
      <c r="M25" s="57">
        <f t="shared" si="0"/>
        <v>1051219</v>
      </c>
      <c r="N25" s="98"/>
      <c r="O25" s="98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spans="1:26" ht="12.6" customHeight="1">
      <c r="A26" s="72">
        <v>25</v>
      </c>
      <c r="B26" s="73" t="s">
        <v>22</v>
      </c>
      <c r="C26" s="59">
        <v>126982</v>
      </c>
      <c r="D26" s="53">
        <v>26186</v>
      </c>
      <c r="E26" s="53">
        <v>416022</v>
      </c>
      <c r="F26" s="54">
        <v>51678</v>
      </c>
      <c r="G26" s="53">
        <v>7755</v>
      </c>
      <c r="H26" s="53">
        <v>149412</v>
      </c>
      <c r="I26" s="53">
        <v>231002</v>
      </c>
      <c r="J26" s="53">
        <v>248156</v>
      </c>
      <c r="K26" s="53">
        <v>24671</v>
      </c>
      <c r="L26" s="53">
        <v>286337</v>
      </c>
      <c r="M26" s="55">
        <f t="shared" si="0"/>
        <v>1568201</v>
      </c>
      <c r="N26" s="98"/>
      <c r="O26" s="98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spans="1:26" ht="12.6" customHeight="1">
      <c r="A27" s="72">
        <v>72</v>
      </c>
      <c r="B27" s="73" t="s">
        <v>38</v>
      </c>
      <c r="C27" s="60">
        <v>7578148</v>
      </c>
      <c r="D27" s="56">
        <v>2738531</v>
      </c>
      <c r="E27" s="56">
        <v>18568987</v>
      </c>
      <c r="F27" s="53">
        <v>3459071</v>
      </c>
      <c r="G27" s="56">
        <v>2347025</v>
      </c>
      <c r="H27" s="56">
        <v>7505212</v>
      </c>
      <c r="I27" s="53">
        <v>5644153</v>
      </c>
      <c r="J27" s="56">
        <v>6443534</v>
      </c>
      <c r="K27" s="56">
        <v>2186929</v>
      </c>
      <c r="L27" s="56">
        <v>7537654</v>
      </c>
      <c r="M27" s="57">
        <f t="shared" si="0"/>
        <v>64009244</v>
      </c>
      <c r="N27" s="98"/>
      <c r="O27" s="98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spans="1:26" ht="12.6" customHeight="1">
      <c r="A28" s="72">
        <v>33</v>
      </c>
      <c r="B28" s="73" t="s">
        <v>23</v>
      </c>
      <c r="C28" s="59">
        <v>476574</v>
      </c>
      <c r="D28" s="53">
        <v>73145</v>
      </c>
      <c r="E28" s="53">
        <v>584446</v>
      </c>
      <c r="F28" s="54">
        <v>90020</v>
      </c>
      <c r="G28" s="53">
        <v>30400</v>
      </c>
      <c r="H28" s="53">
        <v>230604</v>
      </c>
      <c r="I28" s="53">
        <v>387091</v>
      </c>
      <c r="J28" s="53">
        <v>640376</v>
      </c>
      <c r="K28" s="53">
        <v>29564</v>
      </c>
      <c r="L28" s="53">
        <v>396268</v>
      </c>
      <c r="M28" s="55">
        <f t="shared" si="0"/>
        <v>2938488</v>
      </c>
      <c r="N28" s="98"/>
      <c r="O28" s="98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 spans="1:26" ht="12.6" customHeight="1">
      <c r="A29" s="72">
        <v>35</v>
      </c>
      <c r="B29" s="73" t="s">
        <v>24</v>
      </c>
      <c r="C29" s="60">
        <v>516589</v>
      </c>
      <c r="D29" s="56">
        <v>349178</v>
      </c>
      <c r="E29" s="56">
        <v>910423</v>
      </c>
      <c r="F29" s="53">
        <v>138451</v>
      </c>
      <c r="G29" s="56">
        <v>41673</v>
      </c>
      <c r="H29" s="56">
        <v>343297</v>
      </c>
      <c r="I29" s="53">
        <v>408692</v>
      </c>
      <c r="J29" s="56">
        <v>532288</v>
      </c>
      <c r="K29" s="56">
        <v>402798</v>
      </c>
      <c r="L29" s="56">
        <v>647167</v>
      </c>
      <c r="M29" s="57">
        <f t="shared" si="0"/>
        <v>4290556</v>
      </c>
      <c r="N29" s="98"/>
      <c r="O29" s="98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 spans="1:26" ht="12.6" customHeight="1">
      <c r="A30" s="72">
        <v>74</v>
      </c>
      <c r="B30" s="73" t="s">
        <v>48</v>
      </c>
      <c r="C30" s="59">
        <v>7172491</v>
      </c>
      <c r="D30" s="53">
        <v>2308207</v>
      </c>
      <c r="E30" s="53">
        <v>27517611</v>
      </c>
      <c r="F30" s="54">
        <v>1799485</v>
      </c>
      <c r="G30" s="53">
        <v>471636</v>
      </c>
      <c r="H30" s="53">
        <v>11705003</v>
      </c>
      <c r="I30" s="53">
        <v>6176525</v>
      </c>
      <c r="J30" s="53">
        <v>3731157</v>
      </c>
      <c r="K30" s="53">
        <v>3451718</v>
      </c>
      <c r="L30" s="53">
        <v>6623709</v>
      </c>
      <c r="M30" s="55">
        <f t="shared" si="0"/>
        <v>70957542</v>
      </c>
      <c r="N30" s="98"/>
      <c r="O30" s="98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1" spans="1:26" ht="12.6" customHeight="1">
      <c r="A31" s="72">
        <v>49</v>
      </c>
      <c r="B31" s="73" t="s">
        <v>25</v>
      </c>
      <c r="C31" s="60">
        <v>192472</v>
      </c>
      <c r="D31" s="56">
        <v>131753</v>
      </c>
      <c r="E31" s="56">
        <v>501568</v>
      </c>
      <c r="F31" s="53">
        <v>102809</v>
      </c>
      <c r="G31" s="56">
        <v>12551</v>
      </c>
      <c r="H31" s="56">
        <v>224090</v>
      </c>
      <c r="I31" s="53">
        <v>221383</v>
      </c>
      <c r="J31" s="56">
        <v>224020</v>
      </c>
      <c r="K31" s="56">
        <v>104436</v>
      </c>
      <c r="L31" s="56">
        <v>224351</v>
      </c>
      <c r="M31" s="57">
        <f t="shared" si="0"/>
        <v>1939433</v>
      </c>
      <c r="N31" s="98"/>
      <c r="O31" s="98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ht="12.6" customHeight="1">
      <c r="A32" s="72">
        <v>53</v>
      </c>
      <c r="B32" s="73" t="s">
        <v>26</v>
      </c>
      <c r="C32" s="59">
        <v>6675909</v>
      </c>
      <c r="D32" s="53">
        <v>3090490</v>
      </c>
      <c r="E32" s="53">
        <v>21822849</v>
      </c>
      <c r="F32" s="54">
        <v>6831421</v>
      </c>
      <c r="G32" s="53">
        <v>710854</v>
      </c>
      <c r="H32" s="53">
        <v>6100608</v>
      </c>
      <c r="I32" s="53">
        <v>5518028</v>
      </c>
      <c r="J32" s="53">
        <v>11607057</v>
      </c>
      <c r="K32" s="53">
        <v>5042217</v>
      </c>
      <c r="L32" s="53">
        <v>26438695</v>
      </c>
      <c r="M32" s="55">
        <f t="shared" si="0"/>
        <v>93838128</v>
      </c>
      <c r="N32" s="98"/>
      <c r="O32" s="98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spans="1:26" ht="12.6" customHeight="1">
      <c r="A33" s="72">
        <v>54</v>
      </c>
      <c r="B33" s="73" t="s">
        <v>27</v>
      </c>
      <c r="C33" s="60">
        <v>573724</v>
      </c>
      <c r="D33" s="56">
        <v>300637</v>
      </c>
      <c r="E33" s="56">
        <v>1291797</v>
      </c>
      <c r="F33" s="53">
        <v>581048</v>
      </c>
      <c r="G33" s="56">
        <v>8000</v>
      </c>
      <c r="H33" s="56">
        <v>1157532</v>
      </c>
      <c r="I33" s="53">
        <v>1121681</v>
      </c>
      <c r="J33" s="56">
        <v>827525</v>
      </c>
      <c r="K33" s="56">
        <v>197197</v>
      </c>
      <c r="L33" s="56">
        <v>637615</v>
      </c>
      <c r="M33" s="57">
        <f t="shared" si="0"/>
        <v>6696756</v>
      </c>
      <c r="N33" s="98"/>
      <c r="O33" s="98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spans="1:26" ht="12.6" customHeight="1">
      <c r="A34" s="72">
        <v>55</v>
      </c>
      <c r="B34" s="73" t="s">
        <v>28</v>
      </c>
      <c r="C34" s="59">
        <v>156924</v>
      </c>
      <c r="D34" s="53">
        <v>37226</v>
      </c>
      <c r="E34" s="53">
        <v>415388</v>
      </c>
      <c r="F34" s="54">
        <v>13417</v>
      </c>
      <c r="G34" s="53">
        <v>1813</v>
      </c>
      <c r="H34" s="53">
        <v>142091</v>
      </c>
      <c r="I34" s="53">
        <v>55272</v>
      </c>
      <c r="J34" s="53">
        <v>34939</v>
      </c>
      <c r="K34" s="53">
        <v>18256</v>
      </c>
      <c r="L34" s="53">
        <v>59229</v>
      </c>
      <c r="M34" s="55">
        <f t="shared" si="0"/>
        <v>934555</v>
      </c>
      <c r="N34" s="98"/>
      <c r="O34" s="98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spans="1:26" ht="12.6" customHeight="1">
      <c r="A35" s="72">
        <v>56</v>
      </c>
      <c r="B35" s="73" t="s">
        <v>29</v>
      </c>
      <c r="C35" s="60">
        <v>330402</v>
      </c>
      <c r="D35" s="56">
        <v>82066</v>
      </c>
      <c r="E35" s="56">
        <v>768372</v>
      </c>
      <c r="F35" s="53">
        <v>108500</v>
      </c>
      <c r="G35" s="56">
        <v>20509</v>
      </c>
      <c r="H35" s="56">
        <v>246396</v>
      </c>
      <c r="I35" s="53">
        <v>272480</v>
      </c>
      <c r="J35" s="56">
        <v>198934</v>
      </c>
      <c r="K35" s="56">
        <v>32750</v>
      </c>
      <c r="L35" s="56">
        <v>141003</v>
      </c>
      <c r="M35" s="57">
        <f t="shared" si="0"/>
        <v>2201412</v>
      </c>
      <c r="N35" s="98"/>
      <c r="O35" s="98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spans="1:26" ht="12.6" customHeight="1">
      <c r="A36" s="72">
        <v>57</v>
      </c>
      <c r="B36" s="73" t="s">
        <v>30</v>
      </c>
      <c r="C36" s="59">
        <v>173294</v>
      </c>
      <c r="D36" s="53">
        <v>113323</v>
      </c>
      <c r="E36" s="53">
        <v>886266</v>
      </c>
      <c r="F36" s="54">
        <v>26473</v>
      </c>
      <c r="G36" s="53">
        <v>14849</v>
      </c>
      <c r="H36" s="53">
        <v>209255</v>
      </c>
      <c r="I36" s="53">
        <v>84152</v>
      </c>
      <c r="J36" s="53">
        <v>63212</v>
      </c>
      <c r="K36" s="53">
        <v>4568</v>
      </c>
      <c r="L36" s="53">
        <v>93866</v>
      </c>
      <c r="M36" s="55">
        <f t="shared" si="0"/>
        <v>1669258</v>
      </c>
      <c r="N36" s="98"/>
      <c r="O36" s="98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</row>
    <row r="37" spans="1:26" ht="12.6" customHeight="1">
      <c r="A37" s="72">
        <v>58</v>
      </c>
      <c r="B37" s="73" t="s">
        <v>31</v>
      </c>
      <c r="C37" s="60">
        <v>742161</v>
      </c>
      <c r="D37" s="56">
        <v>181155</v>
      </c>
      <c r="E37" s="56">
        <v>2009876</v>
      </c>
      <c r="F37" s="53">
        <v>242878</v>
      </c>
      <c r="G37" s="56">
        <v>40233</v>
      </c>
      <c r="H37" s="56">
        <v>939456</v>
      </c>
      <c r="I37" s="53">
        <v>409137</v>
      </c>
      <c r="J37" s="56">
        <v>778862</v>
      </c>
      <c r="K37" s="56">
        <v>18184</v>
      </c>
      <c r="L37" s="56">
        <v>383448</v>
      </c>
      <c r="M37" s="57">
        <f t="shared" si="0"/>
        <v>5745390</v>
      </c>
      <c r="N37" s="98"/>
      <c r="O37" s="98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 spans="1:26" ht="12.6" customHeight="1">
      <c r="A38" s="72">
        <v>59</v>
      </c>
      <c r="B38" s="73" t="s">
        <v>32</v>
      </c>
      <c r="C38" s="59">
        <v>100879</v>
      </c>
      <c r="D38" s="53">
        <v>89725</v>
      </c>
      <c r="E38" s="53">
        <v>368277</v>
      </c>
      <c r="F38" s="54">
        <v>5575</v>
      </c>
      <c r="G38" s="53">
        <v>8539</v>
      </c>
      <c r="H38" s="53">
        <v>94461</v>
      </c>
      <c r="I38" s="53">
        <v>70954</v>
      </c>
      <c r="J38" s="53">
        <v>182570</v>
      </c>
      <c r="K38" s="53">
        <v>31285</v>
      </c>
      <c r="L38" s="53">
        <v>18147</v>
      </c>
      <c r="M38" s="55">
        <f t="shared" si="0"/>
        <v>970412</v>
      </c>
      <c r="N38" s="98"/>
      <c r="O38" s="98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</row>
    <row r="39" spans="1:26" ht="12.6" customHeight="1">
      <c r="A39" s="72">
        <v>60</v>
      </c>
      <c r="B39" s="73" t="s">
        <v>33</v>
      </c>
      <c r="C39" s="60">
        <v>17272348</v>
      </c>
      <c r="D39" s="56">
        <v>19179229</v>
      </c>
      <c r="E39" s="56">
        <v>59611778</v>
      </c>
      <c r="F39" s="53">
        <v>33309678</v>
      </c>
      <c r="G39" s="56">
        <v>969642</v>
      </c>
      <c r="H39" s="56">
        <v>20513406</v>
      </c>
      <c r="I39" s="53">
        <v>27411855</v>
      </c>
      <c r="J39" s="56">
        <v>31789892</v>
      </c>
      <c r="K39" s="56">
        <v>2017985</v>
      </c>
      <c r="L39" s="56">
        <v>27138619</v>
      </c>
      <c r="M39" s="57">
        <f t="shared" si="0"/>
        <v>239214432</v>
      </c>
      <c r="N39" s="98"/>
      <c r="O39" s="98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</row>
    <row r="40" spans="1:26" ht="12.6" customHeight="1">
      <c r="A40" s="72">
        <v>61</v>
      </c>
      <c r="B40" s="73" t="s">
        <v>34</v>
      </c>
      <c r="C40" s="59">
        <v>101755</v>
      </c>
      <c r="D40" s="53">
        <v>17585</v>
      </c>
      <c r="E40" s="53">
        <v>251494</v>
      </c>
      <c r="F40" s="54">
        <v>15321</v>
      </c>
      <c r="G40" s="53">
        <v>5575</v>
      </c>
      <c r="H40" s="53">
        <v>118300</v>
      </c>
      <c r="I40" s="53">
        <v>106392</v>
      </c>
      <c r="J40" s="53">
        <v>20554</v>
      </c>
      <c r="K40" s="53">
        <v>56689</v>
      </c>
      <c r="L40" s="53">
        <v>92954</v>
      </c>
      <c r="M40" s="55">
        <f t="shared" si="0"/>
        <v>786619</v>
      </c>
      <c r="N40" s="98"/>
      <c r="O40" s="98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</row>
    <row r="41" spans="1:26" ht="12.6" customHeight="1" thickBot="1">
      <c r="A41" s="74">
        <v>62</v>
      </c>
      <c r="B41" s="75" t="s">
        <v>35</v>
      </c>
      <c r="C41" s="61">
        <v>456671</v>
      </c>
      <c r="D41" s="62">
        <v>107808</v>
      </c>
      <c r="E41" s="62">
        <v>1455344</v>
      </c>
      <c r="F41" s="63">
        <v>185446</v>
      </c>
      <c r="G41" s="62">
        <v>32295</v>
      </c>
      <c r="H41" s="62">
        <v>401656</v>
      </c>
      <c r="I41" s="63">
        <v>623729</v>
      </c>
      <c r="J41" s="62">
        <v>680441</v>
      </c>
      <c r="K41" s="62">
        <v>511789</v>
      </c>
      <c r="L41" s="62">
        <v>745533</v>
      </c>
      <c r="M41" s="64">
        <f t="shared" si="0"/>
        <v>5200712</v>
      </c>
      <c r="N41" s="98"/>
      <c r="O41" s="98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</row>
    <row r="42" spans="1:26" ht="18" customHeight="1" thickBot="1">
      <c r="A42" s="101" t="s">
        <v>36</v>
      </c>
      <c r="B42" s="102"/>
      <c r="C42" s="65">
        <f t="shared" ref="C42:L42" si="1">SUM(C5:C41)</f>
        <v>99028772</v>
      </c>
      <c r="D42" s="65">
        <f t="shared" si="1"/>
        <v>56242239</v>
      </c>
      <c r="E42" s="65">
        <f t="shared" si="1"/>
        <v>264082369</v>
      </c>
      <c r="F42" s="66">
        <f t="shared" si="1"/>
        <v>103718344</v>
      </c>
      <c r="G42" s="65">
        <f t="shared" si="1"/>
        <v>13636462</v>
      </c>
      <c r="H42" s="65">
        <f t="shared" si="1"/>
        <v>114324932</v>
      </c>
      <c r="I42" s="65">
        <f t="shared" si="1"/>
        <v>102361201</v>
      </c>
      <c r="J42" s="65">
        <f t="shared" si="1"/>
        <v>120471928</v>
      </c>
      <c r="K42" s="65">
        <f t="shared" si="1"/>
        <v>48849575</v>
      </c>
      <c r="L42" s="65">
        <f t="shared" si="1"/>
        <v>183459224</v>
      </c>
      <c r="M42" s="67">
        <f>SUM(C42:L42)</f>
        <v>1106175046</v>
      </c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ht="15.95" customHeight="1" thickBot="1">
      <c r="A43" s="101" t="s">
        <v>55</v>
      </c>
      <c r="B43" s="102"/>
      <c r="C43" s="68">
        <v>91502263</v>
      </c>
      <c r="D43" s="68">
        <v>56594800</v>
      </c>
      <c r="E43" s="68">
        <v>255783891</v>
      </c>
      <c r="F43" s="65">
        <v>101508890</v>
      </c>
      <c r="G43" s="68">
        <v>12864512</v>
      </c>
      <c r="H43" s="68">
        <v>107156821</v>
      </c>
      <c r="I43" s="65">
        <v>99167548</v>
      </c>
      <c r="J43" s="68">
        <v>125195997</v>
      </c>
      <c r="K43" s="68">
        <v>49881999</v>
      </c>
      <c r="L43" s="68">
        <v>137945327</v>
      </c>
      <c r="M43" s="69">
        <v>1037602048</v>
      </c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spans="1:26" ht="12.6" customHeight="1">
      <c r="A44" s="16"/>
      <c r="B44" s="1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</row>
    <row r="45" spans="1:26" ht="12.6" customHeight="1">
      <c r="A45" s="16"/>
      <c r="B45" s="20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</row>
    <row r="46" spans="1:26" ht="12.6" customHeight="1">
      <c r="A46" s="16"/>
      <c r="B46" s="22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 spans="1:26" ht="12.6" customHeight="1">
      <c r="A47" s="16"/>
      <c r="B47" s="2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spans="1:26" ht="12.6" customHeight="1">
      <c r="A48" s="16"/>
      <c r="B48" s="23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</row>
    <row r="49" spans="1:26" ht="12.6" customHeight="1">
      <c r="A49" s="16"/>
      <c r="B49" s="23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</row>
    <row r="50" spans="1:26" ht="12.6" customHeight="1">
      <c r="A50" s="16"/>
      <c r="B50" s="23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</row>
    <row r="51" spans="1:26" ht="12.6" customHeight="1">
      <c r="A51" s="16"/>
      <c r="B51" s="23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</row>
    <row r="52" spans="1:26" ht="12.6" customHeight="1">
      <c r="A52" s="16"/>
      <c r="B52" s="23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</row>
    <row r="53" spans="1:26" ht="12.6" customHeight="1">
      <c r="A53" s="16"/>
      <c r="B53" s="23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</row>
    <row r="54" spans="1:26" ht="12.6" customHeight="1">
      <c r="A54" s="16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</row>
    <row r="55" spans="1:26" ht="12.6" customHeight="1">
      <c r="A55" s="16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</row>
    <row r="56" spans="1:26" ht="12.6" customHeight="1">
      <c r="A56" s="16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</row>
    <row r="57" spans="1:26" ht="12.6" customHeight="1">
      <c r="A57" s="16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</row>
    <row r="58" spans="1:26" ht="12.6" customHeight="1">
      <c r="A58" s="16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</row>
    <row r="59" spans="1:26" ht="12.6" customHeight="1">
      <c r="A59" s="16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</row>
    <row r="60" spans="1:26" ht="12.6" customHeight="1">
      <c r="A60" s="16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</row>
    <row r="61" spans="1:26" ht="12.6" customHeight="1">
      <c r="A61" s="16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</row>
    <row r="62" spans="1:26" ht="12.6" customHeight="1">
      <c r="A62" s="16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</row>
    <row r="63" spans="1:26" ht="12.6" customHeight="1">
      <c r="A63" s="16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</row>
    <row r="64" spans="1:26" ht="12.6" customHeight="1">
      <c r="A64" s="16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</row>
    <row r="65" spans="1:26" ht="12.6" customHeight="1">
      <c r="A65" s="16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</row>
  </sheetData>
  <sheetProtection sheet="1" objects="1" scenarios="1"/>
  <mergeCells count="14">
    <mergeCell ref="I2:I4"/>
    <mergeCell ref="M2:M4"/>
    <mergeCell ref="H2:H4"/>
    <mergeCell ref="J2:J4"/>
    <mergeCell ref="K2:K4"/>
    <mergeCell ref="L2:L4"/>
    <mergeCell ref="A42:B42"/>
    <mergeCell ref="A43:B43"/>
    <mergeCell ref="G2:G4"/>
    <mergeCell ref="C2:C4"/>
    <mergeCell ref="D2:D4"/>
    <mergeCell ref="E2:E4"/>
    <mergeCell ref="F2:F4"/>
    <mergeCell ref="A2:B4"/>
  </mergeCells>
  <phoneticPr fontId="0" type="noConversion"/>
  <pageMargins left="0.39370078740157483" right="0" top="0" bottom="0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C65"/>
  <sheetViews>
    <sheetView zoomScale="125" zoomScaleNormal="125" workbookViewId="0">
      <pane xSplit="2" ySplit="4" topLeftCell="C5" activePane="bottomRight" state="frozen"/>
      <selection activeCell="A42" sqref="A42"/>
      <selection pane="topRight" activeCell="A42" sqref="A42"/>
      <selection pane="bottomLeft" activeCell="A42" sqref="A42"/>
      <selection pane="bottomRight" activeCell="A2" sqref="A2:B4"/>
    </sheetView>
  </sheetViews>
  <sheetFormatPr baseColWidth="10" defaultColWidth="10.7109375" defaultRowHeight="7.5" customHeight="1"/>
  <cols>
    <col min="1" max="1" width="3.28515625" style="9" customWidth="1"/>
    <col min="2" max="2" width="19.7109375" style="7" customWidth="1"/>
    <col min="3" max="3" width="11.7109375" style="12" customWidth="1"/>
    <col min="4" max="4" width="10.28515625" style="12" customWidth="1"/>
    <col min="5" max="5" width="11.28515625" style="12" customWidth="1"/>
    <col min="6" max="9" width="10.28515625" style="12" customWidth="1"/>
    <col min="10" max="10" width="13.7109375" style="12" customWidth="1"/>
    <col min="11" max="12" width="10.28515625" style="12" customWidth="1"/>
    <col min="13" max="13" width="10.7109375" style="12" customWidth="1"/>
    <col min="14" max="14" width="11.7109375" style="6" customWidth="1"/>
    <col min="15" max="15" width="6.7109375" style="6" customWidth="1"/>
    <col min="16" max="55" width="10.7109375" style="11"/>
    <col min="56" max="16384" width="10.7109375" style="12"/>
  </cols>
  <sheetData>
    <row r="1" spans="1:26" s="10" customFormat="1" ht="20.100000000000001" customHeight="1" thickBot="1">
      <c r="A1" s="76" t="s">
        <v>58</v>
      </c>
      <c r="B1" s="8"/>
      <c r="C1" s="13"/>
      <c r="D1" s="14"/>
      <c r="E1" s="14"/>
      <c r="F1" s="14"/>
      <c r="G1" s="14"/>
      <c r="H1" s="15"/>
      <c r="I1" s="15"/>
      <c r="J1" s="15"/>
      <c r="K1" s="15"/>
      <c r="L1" s="15"/>
      <c r="M1" s="79"/>
      <c r="N1" s="45"/>
      <c r="O1" s="4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12.6" customHeight="1">
      <c r="A2" s="118" t="s">
        <v>41</v>
      </c>
      <c r="B2" s="119"/>
      <c r="C2" s="114" t="s">
        <v>50</v>
      </c>
      <c r="D2" s="103" t="s">
        <v>42</v>
      </c>
      <c r="E2" s="103" t="s">
        <v>52</v>
      </c>
      <c r="F2" s="103" t="s">
        <v>43</v>
      </c>
      <c r="G2" s="103" t="s">
        <v>0</v>
      </c>
      <c r="H2" s="103" t="s">
        <v>44</v>
      </c>
      <c r="I2" s="103" t="s">
        <v>1</v>
      </c>
      <c r="J2" s="103" t="s">
        <v>51</v>
      </c>
      <c r="K2" s="103" t="s">
        <v>45</v>
      </c>
      <c r="L2" s="103" t="s">
        <v>49</v>
      </c>
      <c r="M2" s="111" t="s">
        <v>2</v>
      </c>
      <c r="N2" s="23"/>
      <c r="O2" s="23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ht="12.6" customHeight="1">
      <c r="A3" s="120"/>
      <c r="B3" s="121"/>
      <c r="C3" s="115"/>
      <c r="D3" s="104"/>
      <c r="E3" s="104"/>
      <c r="F3" s="104"/>
      <c r="G3" s="104"/>
      <c r="H3" s="104"/>
      <c r="I3" s="104"/>
      <c r="J3" s="104"/>
      <c r="K3" s="104"/>
      <c r="L3" s="104"/>
      <c r="M3" s="112"/>
      <c r="N3" s="23"/>
      <c r="O3" s="23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ht="12.6" customHeight="1" thickBot="1">
      <c r="A4" s="122"/>
      <c r="B4" s="123"/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3"/>
      <c r="N4" s="23"/>
      <c r="O4" s="23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ht="12.6" customHeight="1">
      <c r="A5" s="80">
        <v>1</v>
      </c>
      <c r="B5" s="81" t="s">
        <v>3</v>
      </c>
      <c r="C5" s="82">
        <v>19003326</v>
      </c>
      <c r="D5" s="83">
        <v>8135979</v>
      </c>
      <c r="E5" s="83">
        <v>16144026</v>
      </c>
      <c r="F5" s="84">
        <v>9718316</v>
      </c>
      <c r="G5" s="83">
        <v>6107865</v>
      </c>
      <c r="H5" s="83">
        <v>4812947</v>
      </c>
      <c r="I5" s="84">
        <v>5763486</v>
      </c>
      <c r="J5" s="83">
        <v>22734568</v>
      </c>
      <c r="K5" s="83">
        <v>5401141</v>
      </c>
      <c r="L5" s="83">
        <v>205793739</v>
      </c>
      <c r="M5" s="85">
        <f t="shared" ref="M5:M41" si="0">SUM(C5:L5)</f>
        <v>303615393</v>
      </c>
      <c r="N5" s="98"/>
      <c r="O5" s="98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spans="1:26" ht="12.6" customHeight="1">
      <c r="A6" s="72">
        <v>2</v>
      </c>
      <c r="B6" s="73" t="s">
        <v>4</v>
      </c>
      <c r="C6" s="77">
        <v>334290</v>
      </c>
      <c r="D6" s="53">
        <v>166590</v>
      </c>
      <c r="E6" s="53">
        <v>691854</v>
      </c>
      <c r="F6" s="54">
        <v>636000</v>
      </c>
      <c r="G6" s="53">
        <v>99</v>
      </c>
      <c r="H6" s="53">
        <v>1499390</v>
      </c>
      <c r="I6" s="53">
        <v>343271</v>
      </c>
      <c r="J6" s="53">
        <v>1519539</v>
      </c>
      <c r="K6" s="53">
        <v>153887</v>
      </c>
      <c r="L6" s="53">
        <v>8918530</v>
      </c>
      <c r="M6" s="55">
        <f t="shared" si="0"/>
        <v>14263450</v>
      </c>
      <c r="N6" s="98"/>
      <c r="O6" s="98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12.6" customHeight="1">
      <c r="A7" s="72">
        <v>3</v>
      </c>
      <c r="B7" s="73" t="s">
        <v>5</v>
      </c>
      <c r="C7" s="78">
        <v>734917</v>
      </c>
      <c r="D7" s="56">
        <v>101489</v>
      </c>
      <c r="E7" s="56">
        <v>1078261</v>
      </c>
      <c r="F7" s="53">
        <v>723229</v>
      </c>
      <c r="G7" s="56">
        <v>2824</v>
      </c>
      <c r="H7" s="56">
        <v>0</v>
      </c>
      <c r="I7" s="53">
        <v>123083</v>
      </c>
      <c r="J7" s="56">
        <v>1834558</v>
      </c>
      <c r="K7" s="56">
        <v>2868292</v>
      </c>
      <c r="L7" s="56">
        <v>11783537</v>
      </c>
      <c r="M7" s="57">
        <f t="shared" si="0"/>
        <v>19250190</v>
      </c>
      <c r="N7" s="98"/>
      <c r="O7" s="98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2.6" customHeight="1">
      <c r="A8" s="72">
        <v>71</v>
      </c>
      <c r="B8" s="73" t="s">
        <v>37</v>
      </c>
      <c r="C8" s="77">
        <v>521654</v>
      </c>
      <c r="D8" s="53">
        <v>234265</v>
      </c>
      <c r="E8" s="53">
        <v>3460640</v>
      </c>
      <c r="F8" s="54">
        <v>824313</v>
      </c>
      <c r="G8" s="53">
        <v>469</v>
      </c>
      <c r="H8" s="53">
        <v>142405</v>
      </c>
      <c r="I8" s="53">
        <v>475932</v>
      </c>
      <c r="J8" s="53">
        <v>3791024</v>
      </c>
      <c r="K8" s="53">
        <v>769643</v>
      </c>
      <c r="L8" s="53">
        <v>18882228</v>
      </c>
      <c r="M8" s="55">
        <f t="shared" si="0"/>
        <v>29102573</v>
      </c>
      <c r="N8" s="98"/>
      <c r="O8" s="98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ht="12.6" customHeight="1">
      <c r="A9" s="72">
        <v>6</v>
      </c>
      <c r="B9" s="73" t="s">
        <v>6</v>
      </c>
      <c r="C9" s="78">
        <v>107371</v>
      </c>
      <c r="D9" s="56">
        <v>89557</v>
      </c>
      <c r="E9" s="56">
        <v>529142</v>
      </c>
      <c r="F9" s="53">
        <v>70545</v>
      </c>
      <c r="G9" s="56">
        <v>0</v>
      </c>
      <c r="H9" s="56">
        <v>35423</v>
      </c>
      <c r="I9" s="53">
        <v>139131</v>
      </c>
      <c r="J9" s="56">
        <v>947153</v>
      </c>
      <c r="K9" s="56">
        <v>1194931</v>
      </c>
      <c r="L9" s="56">
        <v>5041517</v>
      </c>
      <c r="M9" s="57">
        <f t="shared" si="0"/>
        <v>8154770</v>
      </c>
      <c r="N9" s="98"/>
      <c r="O9" s="98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ht="12.6" customHeight="1">
      <c r="A10" s="72">
        <v>7</v>
      </c>
      <c r="B10" s="73" t="s">
        <v>7</v>
      </c>
      <c r="C10" s="77">
        <v>139545</v>
      </c>
      <c r="D10" s="53">
        <v>154165</v>
      </c>
      <c r="E10" s="53">
        <v>887686</v>
      </c>
      <c r="F10" s="54">
        <v>235932</v>
      </c>
      <c r="G10" s="53">
        <v>0</v>
      </c>
      <c r="H10" s="53">
        <v>55963</v>
      </c>
      <c r="I10" s="53">
        <v>333507</v>
      </c>
      <c r="J10" s="53">
        <v>1245762</v>
      </c>
      <c r="K10" s="53">
        <v>562169</v>
      </c>
      <c r="L10" s="53">
        <v>6108963</v>
      </c>
      <c r="M10" s="55">
        <f t="shared" si="0"/>
        <v>9723692</v>
      </c>
      <c r="N10" s="98"/>
      <c r="O10" s="98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12.6" customHeight="1">
      <c r="A11" s="72">
        <v>8</v>
      </c>
      <c r="B11" s="73" t="s">
        <v>8</v>
      </c>
      <c r="C11" s="78">
        <v>31887</v>
      </c>
      <c r="D11" s="56">
        <v>6426</v>
      </c>
      <c r="E11" s="56">
        <v>105108</v>
      </c>
      <c r="F11" s="53">
        <v>9420</v>
      </c>
      <c r="G11" s="56">
        <v>0</v>
      </c>
      <c r="H11" s="56">
        <v>0</v>
      </c>
      <c r="I11" s="53">
        <v>22819</v>
      </c>
      <c r="J11" s="56">
        <v>163075</v>
      </c>
      <c r="K11" s="56">
        <v>65160</v>
      </c>
      <c r="L11" s="56">
        <v>1067480</v>
      </c>
      <c r="M11" s="57">
        <f t="shared" si="0"/>
        <v>1471375</v>
      </c>
      <c r="N11" s="98"/>
      <c r="O11" s="98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12.6" customHeight="1">
      <c r="A12" s="72">
        <v>9</v>
      </c>
      <c r="B12" s="73" t="s">
        <v>9</v>
      </c>
      <c r="C12" s="77">
        <v>528541</v>
      </c>
      <c r="D12" s="53">
        <v>483999</v>
      </c>
      <c r="E12" s="53">
        <v>1097090</v>
      </c>
      <c r="F12" s="54">
        <v>917300</v>
      </c>
      <c r="G12" s="53">
        <v>0</v>
      </c>
      <c r="H12" s="53">
        <v>84592</v>
      </c>
      <c r="I12" s="53">
        <v>122800</v>
      </c>
      <c r="J12" s="53">
        <v>2522018</v>
      </c>
      <c r="K12" s="53">
        <v>3207257</v>
      </c>
      <c r="L12" s="53">
        <v>13419458</v>
      </c>
      <c r="M12" s="55">
        <f t="shared" si="0"/>
        <v>22383055</v>
      </c>
      <c r="N12" s="98"/>
      <c r="O12" s="98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ht="12.6" customHeight="1">
      <c r="A13" s="72">
        <v>10</v>
      </c>
      <c r="B13" s="73" t="s">
        <v>10</v>
      </c>
      <c r="C13" s="78">
        <v>65897</v>
      </c>
      <c r="D13" s="56">
        <v>12820</v>
      </c>
      <c r="E13" s="56">
        <v>485811</v>
      </c>
      <c r="F13" s="53">
        <v>295</v>
      </c>
      <c r="G13" s="56">
        <v>0</v>
      </c>
      <c r="H13" s="56">
        <v>1666</v>
      </c>
      <c r="I13" s="53">
        <v>23999</v>
      </c>
      <c r="J13" s="56">
        <v>571195</v>
      </c>
      <c r="K13" s="56">
        <v>1220771</v>
      </c>
      <c r="L13" s="56">
        <v>2995433</v>
      </c>
      <c r="M13" s="57">
        <f t="shared" si="0"/>
        <v>5377887</v>
      </c>
      <c r="N13" s="98"/>
      <c r="O13" s="98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 ht="12.6" customHeight="1">
      <c r="A14" s="72">
        <v>11</v>
      </c>
      <c r="B14" s="73" t="s">
        <v>11</v>
      </c>
      <c r="C14" s="77">
        <v>993610</v>
      </c>
      <c r="D14" s="53">
        <v>477305</v>
      </c>
      <c r="E14" s="53">
        <v>2034077</v>
      </c>
      <c r="F14" s="54">
        <v>1662679</v>
      </c>
      <c r="G14" s="53">
        <v>789</v>
      </c>
      <c r="H14" s="53">
        <v>378054</v>
      </c>
      <c r="I14" s="53">
        <v>212622</v>
      </c>
      <c r="J14" s="53">
        <v>2769305</v>
      </c>
      <c r="K14" s="53">
        <v>6521818</v>
      </c>
      <c r="L14" s="53">
        <v>16105634</v>
      </c>
      <c r="M14" s="55">
        <f t="shared" si="0"/>
        <v>31155893</v>
      </c>
      <c r="N14" s="98"/>
      <c r="O14" s="98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ht="12.6" customHeight="1">
      <c r="A15" s="72">
        <v>12</v>
      </c>
      <c r="B15" s="73" t="s">
        <v>12</v>
      </c>
      <c r="C15" s="78">
        <v>1062513</v>
      </c>
      <c r="D15" s="56">
        <v>1065793</v>
      </c>
      <c r="E15" s="56">
        <v>1310725</v>
      </c>
      <c r="F15" s="53">
        <v>379186</v>
      </c>
      <c r="G15" s="56">
        <v>318</v>
      </c>
      <c r="H15" s="56">
        <v>14750</v>
      </c>
      <c r="I15" s="53">
        <v>468026</v>
      </c>
      <c r="J15" s="56">
        <v>2764104</v>
      </c>
      <c r="K15" s="56">
        <v>3322135</v>
      </c>
      <c r="L15" s="56">
        <v>13999137</v>
      </c>
      <c r="M15" s="57">
        <f t="shared" si="0"/>
        <v>24386687</v>
      </c>
      <c r="N15" s="98"/>
      <c r="O15" s="98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12.6" customHeight="1">
      <c r="A16" s="72">
        <v>73</v>
      </c>
      <c r="B16" s="73" t="s">
        <v>47</v>
      </c>
      <c r="C16" s="77">
        <v>981405</v>
      </c>
      <c r="D16" s="53">
        <v>408383</v>
      </c>
      <c r="E16" s="53">
        <v>3173712</v>
      </c>
      <c r="F16" s="54">
        <v>587014</v>
      </c>
      <c r="G16" s="53">
        <v>5671</v>
      </c>
      <c r="H16" s="53">
        <v>1622528</v>
      </c>
      <c r="I16" s="53">
        <v>453896</v>
      </c>
      <c r="J16" s="53">
        <v>4266259</v>
      </c>
      <c r="K16" s="53">
        <v>3044450</v>
      </c>
      <c r="L16" s="53">
        <v>29475063</v>
      </c>
      <c r="M16" s="55">
        <f t="shared" si="0"/>
        <v>44018381</v>
      </c>
      <c r="N16" s="98"/>
      <c r="O16" s="98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12.6" customHeight="1">
      <c r="A17" s="72">
        <v>15</v>
      </c>
      <c r="B17" s="73" t="s">
        <v>13</v>
      </c>
      <c r="C17" s="78">
        <v>654953</v>
      </c>
      <c r="D17" s="56">
        <v>280475</v>
      </c>
      <c r="E17" s="56">
        <v>1748172</v>
      </c>
      <c r="F17" s="53">
        <v>820074</v>
      </c>
      <c r="G17" s="56">
        <v>320</v>
      </c>
      <c r="H17" s="56">
        <v>380076</v>
      </c>
      <c r="I17" s="53">
        <v>409897</v>
      </c>
      <c r="J17" s="56">
        <v>2256853</v>
      </c>
      <c r="K17" s="56">
        <v>5365184</v>
      </c>
      <c r="L17" s="56">
        <v>16920552</v>
      </c>
      <c r="M17" s="57">
        <f t="shared" si="0"/>
        <v>28836556</v>
      </c>
      <c r="N17" s="98"/>
      <c r="O17" s="98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ht="12.6" customHeight="1">
      <c r="A18" s="72">
        <v>16</v>
      </c>
      <c r="B18" s="73" t="s">
        <v>14</v>
      </c>
      <c r="C18" s="77">
        <v>304307</v>
      </c>
      <c r="D18" s="53">
        <v>153103</v>
      </c>
      <c r="E18" s="53">
        <v>1588822</v>
      </c>
      <c r="F18" s="54">
        <v>2955</v>
      </c>
      <c r="G18" s="53">
        <v>0</v>
      </c>
      <c r="H18" s="53">
        <v>321407</v>
      </c>
      <c r="I18" s="53">
        <v>599784</v>
      </c>
      <c r="J18" s="53">
        <v>1831413</v>
      </c>
      <c r="K18" s="53">
        <v>2129672</v>
      </c>
      <c r="L18" s="53">
        <v>15791148</v>
      </c>
      <c r="M18" s="55">
        <f t="shared" si="0"/>
        <v>22722611</v>
      </c>
      <c r="N18" s="98"/>
      <c r="O18" s="98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ht="12.6" customHeight="1">
      <c r="A19" s="72">
        <v>18</v>
      </c>
      <c r="B19" s="73" t="s">
        <v>15</v>
      </c>
      <c r="C19" s="78">
        <v>72572</v>
      </c>
      <c r="D19" s="56">
        <v>74224</v>
      </c>
      <c r="E19" s="56">
        <v>341530</v>
      </c>
      <c r="F19" s="53">
        <v>629</v>
      </c>
      <c r="G19" s="56">
        <v>0</v>
      </c>
      <c r="H19" s="56">
        <v>1836</v>
      </c>
      <c r="I19" s="53">
        <v>59727</v>
      </c>
      <c r="J19" s="56">
        <v>464216</v>
      </c>
      <c r="K19" s="56">
        <v>724702</v>
      </c>
      <c r="L19" s="56">
        <v>3439951</v>
      </c>
      <c r="M19" s="57">
        <f t="shared" si="0"/>
        <v>5179387</v>
      </c>
      <c r="N19" s="98"/>
      <c r="O19" s="98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ht="12.6" customHeight="1">
      <c r="A20" s="72">
        <v>19</v>
      </c>
      <c r="B20" s="73" t="s">
        <v>16</v>
      </c>
      <c r="C20" s="77">
        <v>12140</v>
      </c>
      <c r="D20" s="53">
        <v>18081</v>
      </c>
      <c r="E20" s="53">
        <v>9500</v>
      </c>
      <c r="F20" s="54">
        <v>20</v>
      </c>
      <c r="G20" s="53">
        <v>2447</v>
      </c>
      <c r="H20" s="53">
        <v>165</v>
      </c>
      <c r="I20" s="53">
        <v>358</v>
      </c>
      <c r="J20" s="53">
        <v>59188</v>
      </c>
      <c r="K20" s="53">
        <v>14409</v>
      </c>
      <c r="L20" s="53">
        <v>313896</v>
      </c>
      <c r="M20" s="55">
        <f t="shared" si="0"/>
        <v>430204</v>
      </c>
      <c r="N20" s="98"/>
      <c r="O20" s="98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ht="12.6" customHeight="1">
      <c r="A21" s="72">
        <v>20</v>
      </c>
      <c r="B21" s="73" t="s">
        <v>17</v>
      </c>
      <c r="C21" s="78">
        <v>105978</v>
      </c>
      <c r="D21" s="56">
        <v>90820</v>
      </c>
      <c r="E21" s="56">
        <v>1361727</v>
      </c>
      <c r="F21" s="53">
        <v>214367</v>
      </c>
      <c r="G21" s="56">
        <v>274</v>
      </c>
      <c r="H21" s="56">
        <v>34883</v>
      </c>
      <c r="I21" s="53">
        <v>54574</v>
      </c>
      <c r="J21" s="56">
        <v>1810394</v>
      </c>
      <c r="K21" s="56">
        <v>683859</v>
      </c>
      <c r="L21" s="56">
        <v>12141714</v>
      </c>
      <c r="M21" s="57">
        <f t="shared" si="0"/>
        <v>16498590</v>
      </c>
      <c r="N21" s="98"/>
      <c r="O21" s="98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ht="12.6" customHeight="1">
      <c r="A22" s="72">
        <v>21</v>
      </c>
      <c r="B22" s="73" t="s">
        <v>18</v>
      </c>
      <c r="C22" s="77">
        <v>127749</v>
      </c>
      <c r="D22" s="53">
        <v>55686</v>
      </c>
      <c r="E22" s="53">
        <v>622793</v>
      </c>
      <c r="F22" s="54">
        <v>51438</v>
      </c>
      <c r="G22" s="53">
        <v>0</v>
      </c>
      <c r="H22" s="53">
        <v>206143</v>
      </c>
      <c r="I22" s="53">
        <v>70001</v>
      </c>
      <c r="J22" s="53">
        <v>1060049</v>
      </c>
      <c r="K22" s="53">
        <v>470096</v>
      </c>
      <c r="L22" s="53">
        <v>6589737</v>
      </c>
      <c r="M22" s="55">
        <f t="shared" si="0"/>
        <v>9253692</v>
      </c>
      <c r="N22" s="98"/>
      <c r="O22" s="98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12.6" customHeight="1">
      <c r="A23" s="72">
        <v>22</v>
      </c>
      <c r="B23" s="73" t="s">
        <v>19</v>
      </c>
      <c r="C23" s="78">
        <v>280855</v>
      </c>
      <c r="D23" s="56">
        <v>117207</v>
      </c>
      <c r="E23" s="56">
        <v>1094023</v>
      </c>
      <c r="F23" s="53">
        <v>527809</v>
      </c>
      <c r="G23" s="56">
        <v>0</v>
      </c>
      <c r="H23" s="56">
        <v>172797</v>
      </c>
      <c r="I23" s="53">
        <v>100052</v>
      </c>
      <c r="J23" s="56">
        <v>1340224</v>
      </c>
      <c r="K23" s="56">
        <v>198630</v>
      </c>
      <c r="L23" s="56">
        <v>7340945</v>
      </c>
      <c r="M23" s="57">
        <f t="shared" si="0"/>
        <v>11172542</v>
      </c>
      <c r="N23" s="98"/>
      <c r="O23" s="98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ht="12.6" customHeight="1">
      <c r="A24" s="72">
        <v>23</v>
      </c>
      <c r="B24" s="73" t="s">
        <v>20</v>
      </c>
      <c r="C24" s="77">
        <v>10997</v>
      </c>
      <c r="D24" s="53">
        <v>2141</v>
      </c>
      <c r="E24" s="53">
        <v>106977</v>
      </c>
      <c r="F24" s="54">
        <v>0</v>
      </c>
      <c r="G24" s="53">
        <v>0</v>
      </c>
      <c r="H24" s="53">
        <v>0</v>
      </c>
      <c r="I24" s="53">
        <v>0</v>
      </c>
      <c r="J24" s="53">
        <v>106192</v>
      </c>
      <c r="K24" s="53">
        <v>35113</v>
      </c>
      <c r="L24" s="53">
        <v>584671</v>
      </c>
      <c r="M24" s="55">
        <f t="shared" si="0"/>
        <v>846091</v>
      </c>
      <c r="N24" s="98"/>
      <c r="O24" s="98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ht="12.6" customHeight="1">
      <c r="A25" s="72">
        <v>24</v>
      </c>
      <c r="B25" s="73" t="s">
        <v>21</v>
      </c>
      <c r="C25" s="78">
        <v>9765</v>
      </c>
      <c r="D25" s="56">
        <v>7276</v>
      </c>
      <c r="E25" s="56">
        <v>139604</v>
      </c>
      <c r="F25" s="53">
        <v>0</v>
      </c>
      <c r="G25" s="56">
        <v>0</v>
      </c>
      <c r="H25" s="56">
        <v>423</v>
      </c>
      <c r="I25" s="53">
        <v>0</v>
      </c>
      <c r="J25" s="56">
        <v>120527</v>
      </c>
      <c r="K25" s="56">
        <v>59887</v>
      </c>
      <c r="L25" s="56">
        <v>678038</v>
      </c>
      <c r="M25" s="57">
        <f t="shared" si="0"/>
        <v>1015520</v>
      </c>
      <c r="N25" s="98"/>
      <c r="O25" s="98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ht="12.6" customHeight="1">
      <c r="A26" s="72">
        <v>25</v>
      </c>
      <c r="B26" s="73" t="s">
        <v>22</v>
      </c>
      <c r="C26" s="77">
        <v>25080</v>
      </c>
      <c r="D26" s="53">
        <v>5791</v>
      </c>
      <c r="E26" s="53">
        <v>108415</v>
      </c>
      <c r="F26" s="54">
        <v>13869</v>
      </c>
      <c r="G26" s="53">
        <v>0</v>
      </c>
      <c r="H26" s="53">
        <v>0</v>
      </c>
      <c r="I26" s="53">
        <v>2088</v>
      </c>
      <c r="J26" s="53">
        <v>216282</v>
      </c>
      <c r="K26" s="53">
        <v>48019</v>
      </c>
      <c r="L26" s="53">
        <v>1174334</v>
      </c>
      <c r="M26" s="55">
        <f t="shared" si="0"/>
        <v>1593878</v>
      </c>
      <c r="N26" s="98"/>
      <c r="O26" s="98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12.6" customHeight="1">
      <c r="A27" s="72">
        <v>72</v>
      </c>
      <c r="B27" s="73" t="s">
        <v>38</v>
      </c>
      <c r="C27" s="78">
        <v>1044144</v>
      </c>
      <c r="D27" s="56">
        <v>1608566</v>
      </c>
      <c r="E27" s="56">
        <v>8435416</v>
      </c>
      <c r="F27" s="53">
        <v>1065410</v>
      </c>
      <c r="G27" s="56">
        <v>1686030</v>
      </c>
      <c r="H27" s="56">
        <v>2177713</v>
      </c>
      <c r="I27" s="53">
        <v>891364</v>
      </c>
      <c r="J27" s="56">
        <v>5628119</v>
      </c>
      <c r="K27" s="56">
        <v>3113263</v>
      </c>
      <c r="L27" s="56">
        <v>38806882</v>
      </c>
      <c r="M27" s="57">
        <f t="shared" si="0"/>
        <v>64456907</v>
      </c>
      <c r="N27" s="98"/>
      <c r="O27" s="98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12.6" customHeight="1">
      <c r="A28" s="72">
        <v>33</v>
      </c>
      <c r="B28" s="73" t="s">
        <v>23</v>
      </c>
      <c r="C28" s="77">
        <v>44342</v>
      </c>
      <c r="D28" s="53">
        <v>18654</v>
      </c>
      <c r="E28" s="53">
        <v>150424</v>
      </c>
      <c r="F28" s="54">
        <v>50</v>
      </c>
      <c r="G28" s="53">
        <v>0</v>
      </c>
      <c r="H28" s="53">
        <v>660</v>
      </c>
      <c r="I28" s="53">
        <v>109148</v>
      </c>
      <c r="J28" s="53">
        <v>605965</v>
      </c>
      <c r="K28" s="53">
        <v>36048</v>
      </c>
      <c r="L28" s="53">
        <v>2065314</v>
      </c>
      <c r="M28" s="55">
        <f t="shared" si="0"/>
        <v>3030605</v>
      </c>
      <c r="N28" s="98"/>
      <c r="O28" s="98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12.6" customHeight="1">
      <c r="A29" s="72">
        <v>35</v>
      </c>
      <c r="B29" s="73" t="s">
        <v>24</v>
      </c>
      <c r="C29" s="78">
        <v>87774</v>
      </c>
      <c r="D29" s="56">
        <v>268623</v>
      </c>
      <c r="E29" s="56">
        <v>215563</v>
      </c>
      <c r="F29" s="53">
        <v>3450</v>
      </c>
      <c r="G29" s="56">
        <v>0</v>
      </c>
      <c r="H29" s="56">
        <v>1186</v>
      </c>
      <c r="I29" s="53">
        <v>41434</v>
      </c>
      <c r="J29" s="56">
        <v>443252</v>
      </c>
      <c r="K29" s="56">
        <v>590310</v>
      </c>
      <c r="L29" s="56">
        <v>2694200</v>
      </c>
      <c r="M29" s="57">
        <f t="shared" si="0"/>
        <v>4345792</v>
      </c>
      <c r="N29" s="98"/>
      <c r="O29" s="98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12.6" customHeight="1">
      <c r="A30" s="72">
        <v>74</v>
      </c>
      <c r="B30" s="73" t="s">
        <v>48</v>
      </c>
      <c r="C30" s="77">
        <v>1571587</v>
      </c>
      <c r="D30" s="53">
        <v>1519427</v>
      </c>
      <c r="E30" s="53">
        <v>8127157</v>
      </c>
      <c r="F30" s="54">
        <v>207181</v>
      </c>
      <c r="G30" s="53">
        <v>1067</v>
      </c>
      <c r="H30" s="53">
        <v>804910</v>
      </c>
      <c r="I30" s="53">
        <v>857586</v>
      </c>
      <c r="J30" s="53">
        <v>2712693</v>
      </c>
      <c r="K30" s="53">
        <v>4532930</v>
      </c>
      <c r="L30" s="53">
        <v>50457426</v>
      </c>
      <c r="M30" s="55">
        <f t="shared" si="0"/>
        <v>70791964</v>
      </c>
      <c r="N30" s="98"/>
      <c r="O30" s="98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12.6" customHeight="1">
      <c r="A31" s="72">
        <v>49</v>
      </c>
      <c r="B31" s="73" t="s">
        <v>25</v>
      </c>
      <c r="C31" s="78">
        <v>32151</v>
      </c>
      <c r="D31" s="56">
        <v>363828</v>
      </c>
      <c r="E31" s="56">
        <v>16838</v>
      </c>
      <c r="F31" s="53">
        <v>30893</v>
      </c>
      <c r="G31" s="56">
        <v>0</v>
      </c>
      <c r="H31" s="56">
        <v>746</v>
      </c>
      <c r="I31" s="53">
        <v>22033</v>
      </c>
      <c r="J31" s="56">
        <v>200426</v>
      </c>
      <c r="K31" s="56">
        <v>107589</v>
      </c>
      <c r="L31" s="56">
        <v>1167620</v>
      </c>
      <c r="M31" s="57">
        <f t="shared" si="0"/>
        <v>1942124</v>
      </c>
      <c r="N31" s="98"/>
      <c r="O31" s="98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12.6" customHeight="1">
      <c r="A32" s="72">
        <v>53</v>
      </c>
      <c r="B32" s="73" t="s">
        <v>26</v>
      </c>
      <c r="C32" s="77">
        <v>958872</v>
      </c>
      <c r="D32" s="53">
        <v>733572</v>
      </c>
      <c r="E32" s="53">
        <v>8941726</v>
      </c>
      <c r="F32" s="54">
        <v>1625397</v>
      </c>
      <c r="G32" s="53">
        <v>339637</v>
      </c>
      <c r="H32" s="53">
        <v>414088</v>
      </c>
      <c r="I32" s="53">
        <v>385901</v>
      </c>
      <c r="J32" s="53">
        <v>8236833</v>
      </c>
      <c r="K32" s="53">
        <v>6250469</v>
      </c>
      <c r="L32" s="53">
        <v>68900839</v>
      </c>
      <c r="M32" s="55">
        <f t="shared" si="0"/>
        <v>96787334</v>
      </c>
      <c r="N32" s="98"/>
      <c r="O32" s="98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12.6" customHeight="1">
      <c r="A33" s="72">
        <v>54</v>
      </c>
      <c r="B33" s="73" t="s">
        <v>27</v>
      </c>
      <c r="C33" s="78">
        <v>87296</v>
      </c>
      <c r="D33" s="56">
        <v>50836</v>
      </c>
      <c r="E33" s="56">
        <v>249661</v>
      </c>
      <c r="F33" s="53">
        <v>111532</v>
      </c>
      <c r="G33" s="56">
        <v>140</v>
      </c>
      <c r="H33" s="56">
        <v>514532</v>
      </c>
      <c r="I33" s="53">
        <v>67696</v>
      </c>
      <c r="J33" s="56">
        <v>720108</v>
      </c>
      <c r="K33" s="56">
        <v>170098</v>
      </c>
      <c r="L33" s="56">
        <v>4818351</v>
      </c>
      <c r="M33" s="57">
        <f t="shared" si="0"/>
        <v>6790250</v>
      </c>
      <c r="N33" s="98"/>
      <c r="O33" s="98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12.6" customHeight="1">
      <c r="A34" s="72">
        <v>55</v>
      </c>
      <c r="B34" s="73" t="s">
        <v>28</v>
      </c>
      <c r="C34" s="77">
        <v>16398</v>
      </c>
      <c r="D34" s="53">
        <v>3210</v>
      </c>
      <c r="E34" s="53">
        <v>113182</v>
      </c>
      <c r="F34" s="54">
        <v>1731</v>
      </c>
      <c r="G34" s="53">
        <v>0</v>
      </c>
      <c r="H34" s="53">
        <v>555</v>
      </c>
      <c r="I34" s="53">
        <v>3115</v>
      </c>
      <c r="J34" s="53">
        <v>22067</v>
      </c>
      <c r="K34" s="53">
        <v>30689</v>
      </c>
      <c r="L34" s="53">
        <v>924194</v>
      </c>
      <c r="M34" s="55">
        <f t="shared" si="0"/>
        <v>1115141</v>
      </c>
      <c r="N34" s="98"/>
      <c r="O34" s="98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ht="12.6" customHeight="1">
      <c r="A35" s="72">
        <v>56</v>
      </c>
      <c r="B35" s="73" t="s">
        <v>29</v>
      </c>
      <c r="C35" s="78">
        <v>36565</v>
      </c>
      <c r="D35" s="56">
        <v>8551</v>
      </c>
      <c r="E35" s="56">
        <v>190253</v>
      </c>
      <c r="F35" s="53">
        <v>22399</v>
      </c>
      <c r="G35" s="56">
        <v>84</v>
      </c>
      <c r="H35" s="56">
        <v>5108</v>
      </c>
      <c r="I35" s="53">
        <v>22843</v>
      </c>
      <c r="J35" s="56">
        <v>154843</v>
      </c>
      <c r="K35" s="56">
        <v>67752</v>
      </c>
      <c r="L35" s="56">
        <v>1900955</v>
      </c>
      <c r="M35" s="57">
        <f t="shared" si="0"/>
        <v>2409353</v>
      </c>
      <c r="N35" s="98"/>
      <c r="O35" s="98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12.6" customHeight="1">
      <c r="A36" s="72">
        <v>57</v>
      </c>
      <c r="B36" s="73" t="s">
        <v>30</v>
      </c>
      <c r="C36" s="77">
        <v>17262</v>
      </c>
      <c r="D36" s="53">
        <v>54417</v>
      </c>
      <c r="E36" s="53">
        <v>225349</v>
      </c>
      <c r="F36" s="54">
        <v>100</v>
      </c>
      <c r="G36" s="53">
        <v>83</v>
      </c>
      <c r="H36" s="53">
        <v>2121</v>
      </c>
      <c r="I36" s="53">
        <v>1324</v>
      </c>
      <c r="J36" s="53">
        <v>49061</v>
      </c>
      <c r="K36" s="53">
        <v>29116</v>
      </c>
      <c r="L36" s="53">
        <v>1274450</v>
      </c>
      <c r="M36" s="55">
        <f t="shared" si="0"/>
        <v>1653283</v>
      </c>
      <c r="N36" s="98"/>
      <c r="O36" s="98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ht="12.6" customHeight="1">
      <c r="A37" s="72">
        <v>58</v>
      </c>
      <c r="B37" s="73" t="s">
        <v>31</v>
      </c>
      <c r="C37" s="78">
        <v>79474</v>
      </c>
      <c r="D37" s="56">
        <v>28010</v>
      </c>
      <c r="E37" s="56">
        <v>623472</v>
      </c>
      <c r="F37" s="53">
        <v>94610</v>
      </c>
      <c r="G37" s="56">
        <v>2931</v>
      </c>
      <c r="H37" s="56">
        <v>19337</v>
      </c>
      <c r="I37" s="53">
        <v>43714</v>
      </c>
      <c r="J37" s="56">
        <v>729055</v>
      </c>
      <c r="K37" s="56">
        <v>91509</v>
      </c>
      <c r="L37" s="56">
        <v>4068155</v>
      </c>
      <c r="M37" s="57">
        <f t="shared" si="0"/>
        <v>5780267</v>
      </c>
      <c r="N37" s="98"/>
      <c r="O37" s="98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ht="12.6" customHeight="1">
      <c r="A38" s="72">
        <v>59</v>
      </c>
      <c r="B38" s="73" t="s">
        <v>32</v>
      </c>
      <c r="C38" s="77">
        <v>11082</v>
      </c>
      <c r="D38" s="53">
        <v>86173</v>
      </c>
      <c r="E38" s="53">
        <v>27361</v>
      </c>
      <c r="F38" s="54">
        <v>0</v>
      </c>
      <c r="G38" s="53">
        <v>0</v>
      </c>
      <c r="H38" s="53">
        <v>418</v>
      </c>
      <c r="I38" s="53">
        <v>5651</v>
      </c>
      <c r="J38" s="53">
        <v>176120</v>
      </c>
      <c r="K38" s="53">
        <v>51622</v>
      </c>
      <c r="L38" s="53">
        <v>648478</v>
      </c>
      <c r="M38" s="55">
        <f t="shared" si="0"/>
        <v>1006905</v>
      </c>
      <c r="N38" s="98"/>
      <c r="O38" s="98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ht="12.6" customHeight="1">
      <c r="A39" s="72">
        <v>60</v>
      </c>
      <c r="B39" s="73" t="s">
        <v>33</v>
      </c>
      <c r="C39" s="78">
        <v>5200011</v>
      </c>
      <c r="D39" s="56">
        <v>8681797</v>
      </c>
      <c r="E39" s="56">
        <v>23436520</v>
      </c>
      <c r="F39" s="53">
        <v>7402409</v>
      </c>
      <c r="G39" s="56">
        <v>145007</v>
      </c>
      <c r="H39" s="56">
        <v>2082719</v>
      </c>
      <c r="I39" s="53">
        <v>5845452</v>
      </c>
      <c r="J39" s="56">
        <v>26867788</v>
      </c>
      <c r="K39" s="56">
        <v>5618503</v>
      </c>
      <c r="L39" s="56">
        <v>155522869</v>
      </c>
      <c r="M39" s="57">
        <f t="shared" si="0"/>
        <v>240803075</v>
      </c>
      <c r="N39" s="98"/>
      <c r="O39" s="98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1:26" ht="12.6" customHeight="1">
      <c r="A40" s="72">
        <v>61</v>
      </c>
      <c r="B40" s="73" t="s">
        <v>34</v>
      </c>
      <c r="C40" s="77">
        <v>18389</v>
      </c>
      <c r="D40" s="53">
        <v>4663</v>
      </c>
      <c r="E40" s="53">
        <v>57282</v>
      </c>
      <c r="F40" s="54">
        <v>9692</v>
      </c>
      <c r="G40" s="53">
        <v>0</v>
      </c>
      <c r="H40" s="53">
        <v>0</v>
      </c>
      <c r="I40" s="53">
        <v>315</v>
      </c>
      <c r="J40" s="53">
        <v>11964</v>
      </c>
      <c r="K40" s="53">
        <v>12525</v>
      </c>
      <c r="L40" s="53">
        <v>681894</v>
      </c>
      <c r="M40" s="55">
        <f t="shared" si="0"/>
        <v>796724</v>
      </c>
      <c r="N40" s="98"/>
      <c r="O40" s="98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1:26" ht="12.6" customHeight="1" thickBot="1">
      <c r="A41" s="74">
        <v>62</v>
      </c>
      <c r="B41" s="75" t="s">
        <v>35</v>
      </c>
      <c r="C41" s="86">
        <v>69925</v>
      </c>
      <c r="D41" s="62">
        <v>27056</v>
      </c>
      <c r="E41" s="62">
        <v>314650</v>
      </c>
      <c r="F41" s="63">
        <v>102299</v>
      </c>
      <c r="G41" s="62">
        <v>126</v>
      </c>
      <c r="H41" s="62">
        <v>6756</v>
      </c>
      <c r="I41" s="63">
        <v>112580</v>
      </c>
      <c r="J41" s="62">
        <v>583407</v>
      </c>
      <c r="K41" s="62">
        <v>561581</v>
      </c>
      <c r="L41" s="62">
        <v>3491166</v>
      </c>
      <c r="M41" s="64">
        <f t="shared" si="0"/>
        <v>5269546</v>
      </c>
      <c r="N41" s="98"/>
      <c r="O41" s="98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1:26" ht="18" customHeight="1" thickBot="1">
      <c r="A42" s="101" t="s">
        <v>36</v>
      </c>
      <c r="B42" s="102"/>
      <c r="C42" s="65">
        <f t="shared" ref="C42:L42" si="1">SUM(C5:C41)</f>
        <v>35384624</v>
      </c>
      <c r="D42" s="65">
        <f t="shared" si="1"/>
        <v>25598958</v>
      </c>
      <c r="E42" s="65">
        <f t="shared" si="1"/>
        <v>89244549</v>
      </c>
      <c r="F42" s="66">
        <f t="shared" si="1"/>
        <v>28072543</v>
      </c>
      <c r="G42" s="65">
        <f t="shared" si="1"/>
        <v>8296181</v>
      </c>
      <c r="H42" s="65">
        <f t="shared" si="1"/>
        <v>15796297</v>
      </c>
      <c r="I42" s="65">
        <f t="shared" si="1"/>
        <v>18189209</v>
      </c>
      <c r="J42" s="65">
        <f t="shared" si="1"/>
        <v>101535599</v>
      </c>
      <c r="K42" s="65">
        <f t="shared" si="1"/>
        <v>59325229</v>
      </c>
      <c r="L42" s="65">
        <f t="shared" si="1"/>
        <v>735988498</v>
      </c>
      <c r="M42" s="67">
        <f>SUM(C42:L42)</f>
        <v>1117431687</v>
      </c>
      <c r="N42" s="25"/>
      <c r="O42" s="25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1:26" ht="15.95" customHeight="1" thickBot="1">
      <c r="A43" s="101" t="s">
        <v>55</v>
      </c>
      <c r="B43" s="102"/>
      <c r="C43" s="68">
        <v>41831890</v>
      </c>
      <c r="D43" s="68">
        <v>24577076</v>
      </c>
      <c r="E43" s="68">
        <v>86608766</v>
      </c>
      <c r="F43" s="65">
        <v>25453684</v>
      </c>
      <c r="G43" s="68">
        <v>7508164</v>
      </c>
      <c r="H43" s="68">
        <v>15481731</v>
      </c>
      <c r="I43" s="65">
        <v>18066535</v>
      </c>
      <c r="J43" s="68">
        <v>98852149</v>
      </c>
      <c r="K43" s="68">
        <v>60365881</v>
      </c>
      <c r="L43" s="68">
        <v>664523393</v>
      </c>
      <c r="M43" s="69">
        <v>1043269269</v>
      </c>
      <c r="N43" s="26"/>
      <c r="O43" s="26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1:26" ht="12.6" customHeight="1">
      <c r="A44" s="16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23"/>
      <c r="O44" s="23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1:26" ht="12.6" customHeight="1">
      <c r="A45" s="16"/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3"/>
      <c r="O45" s="23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1:26" ht="12.6" customHeight="1">
      <c r="A46" s="16"/>
      <c r="B46" s="22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3"/>
      <c r="O46" s="23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1:26" ht="12.6" customHeight="1">
      <c r="A47" s="16"/>
      <c r="B47" s="22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3"/>
      <c r="O47" s="23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1:26" ht="12.6" customHeight="1">
      <c r="A48" s="16"/>
      <c r="B48" s="23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3"/>
      <c r="O48" s="23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1:26" ht="12.6" customHeight="1">
      <c r="A49" s="16"/>
      <c r="B49" s="23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3"/>
      <c r="O49" s="23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1:26" ht="12.6" customHeight="1">
      <c r="A50" s="16"/>
      <c r="B50" s="2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3"/>
      <c r="O50" s="23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6" ht="12.6" customHeight="1">
      <c r="A51" s="16"/>
      <c r="B51" s="2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3"/>
      <c r="O51" s="23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1:26" ht="12.6" customHeight="1">
      <c r="A52" s="16"/>
      <c r="B52" s="2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3"/>
      <c r="O52" s="23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1:26" ht="12.6" customHeight="1">
      <c r="A53" s="16"/>
      <c r="B53" s="2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3"/>
      <c r="O53" s="23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1:26" ht="12.6" customHeight="1">
      <c r="A54" s="16"/>
      <c r="B54" s="24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3"/>
      <c r="O54" s="23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1:26" ht="12.6" customHeight="1">
      <c r="A55" s="16"/>
      <c r="B55" s="24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3"/>
      <c r="O55" s="23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1:26" ht="12.6" customHeight="1">
      <c r="A56" s="16"/>
      <c r="B56" s="24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3"/>
      <c r="O56" s="23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1:26" ht="12.6" customHeight="1">
      <c r="A57" s="16"/>
      <c r="B57" s="24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3"/>
      <c r="O57" s="23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1:26" ht="12.6" customHeight="1">
      <c r="A58" s="16"/>
      <c r="B58" s="24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3"/>
      <c r="O58" s="23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ht="12.6" customHeight="1">
      <c r="A59" s="16"/>
      <c r="B59" s="24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3"/>
      <c r="O59" s="23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1:26" ht="12.6" customHeight="1">
      <c r="A60" s="16"/>
      <c r="B60" s="24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3"/>
      <c r="O60" s="23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1:26" ht="12.6" customHeight="1">
      <c r="A61" s="16"/>
      <c r="B61" s="24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3"/>
      <c r="O61" s="23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1:26" ht="12.6" customHeight="1">
      <c r="A62" s="16"/>
      <c r="B62" s="24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3"/>
      <c r="O62" s="23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ht="12.6" customHeight="1">
      <c r="A63" s="16"/>
      <c r="B63" s="24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3"/>
      <c r="O63" s="23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1:26" ht="12.6" customHeight="1">
      <c r="A64" s="16"/>
      <c r="B64" s="24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3"/>
      <c r="O64" s="23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1:26" ht="12.6" customHeight="1">
      <c r="A65" s="16"/>
      <c r="B65" s="24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3"/>
      <c r="O65" s="23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</sheetData>
  <sheetProtection sheet="1" objects="1" scenarios="1"/>
  <mergeCells count="14">
    <mergeCell ref="A42:B42"/>
    <mergeCell ref="A43:B43"/>
    <mergeCell ref="M2:M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A2:B4"/>
  </mergeCells>
  <pageMargins left="0.39370078740157483" right="0" top="0" bottom="0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D108"/>
  <sheetViews>
    <sheetView zoomScale="125" zoomScaleNormal="125" workbookViewId="0">
      <pane xSplit="2" ySplit="4" topLeftCell="C5" activePane="bottomRight" state="frozen"/>
      <selection activeCell="A42" sqref="A42"/>
      <selection pane="topRight" activeCell="A42" sqref="A42"/>
      <selection pane="bottomLeft" activeCell="A42" sqref="A42"/>
      <selection pane="bottomRight" activeCell="N1" sqref="N1:V1048576"/>
    </sheetView>
  </sheetViews>
  <sheetFormatPr baseColWidth="10" defaultColWidth="10.7109375" defaultRowHeight="7.5" customHeight="1"/>
  <cols>
    <col min="1" max="1" width="3.28515625" style="9" customWidth="1"/>
    <col min="2" max="2" width="19.7109375" style="7" customWidth="1"/>
    <col min="3" max="3" width="11.7109375" style="3" customWidth="1"/>
    <col min="4" max="4" width="10.28515625" style="3" customWidth="1"/>
    <col min="5" max="5" width="11.7109375" style="3" customWidth="1"/>
    <col min="6" max="9" width="10.28515625" style="3" customWidth="1"/>
    <col min="10" max="10" width="13.7109375" style="3" customWidth="1"/>
    <col min="11" max="12" width="10.28515625" style="3" customWidth="1"/>
    <col min="13" max="13" width="10.7109375" style="3" customWidth="1"/>
    <col min="14" max="14" width="13.28515625" style="2" customWidth="1"/>
    <col min="15" max="15" width="10.7109375" style="2" customWidth="1"/>
    <col min="16" max="16" width="6.7109375" style="2" customWidth="1"/>
    <col min="17" max="17" width="4.7109375" style="2" customWidth="1"/>
    <col min="18" max="18" width="3.7109375" style="2" customWidth="1"/>
    <col min="19" max="19" width="16.7109375" style="2" customWidth="1"/>
    <col min="20" max="20" width="8.7109375" style="4" customWidth="1"/>
    <col min="21" max="56" width="10.7109375" style="2"/>
    <col min="57" max="16384" width="10.7109375" style="3"/>
  </cols>
  <sheetData>
    <row r="1" spans="1:26" s="1" customFormat="1" ht="20.100000000000001" customHeight="1" thickBot="1">
      <c r="A1" s="76" t="s">
        <v>59</v>
      </c>
      <c r="B1" s="8"/>
      <c r="C1" s="13"/>
      <c r="D1" s="14"/>
      <c r="E1" s="14"/>
      <c r="F1" s="14"/>
      <c r="G1" s="14"/>
      <c r="H1" s="15"/>
      <c r="I1" s="15"/>
      <c r="J1" s="15"/>
      <c r="K1" s="15"/>
      <c r="L1" s="15"/>
      <c r="M1" s="79"/>
      <c r="N1" s="27"/>
      <c r="O1" s="27"/>
      <c r="P1" s="27"/>
      <c r="Q1" s="27"/>
      <c r="R1" s="27"/>
      <c r="S1" s="27"/>
      <c r="T1" s="34"/>
      <c r="U1" s="27"/>
      <c r="V1" s="27"/>
      <c r="W1" s="27"/>
      <c r="X1" s="27"/>
      <c r="Y1" s="27"/>
      <c r="Z1" s="27"/>
    </row>
    <row r="2" spans="1:26" ht="12.6" customHeight="1">
      <c r="A2" s="118" t="s">
        <v>41</v>
      </c>
      <c r="B2" s="119"/>
      <c r="C2" s="114" t="s">
        <v>50</v>
      </c>
      <c r="D2" s="103" t="s">
        <v>42</v>
      </c>
      <c r="E2" s="103" t="s">
        <v>52</v>
      </c>
      <c r="F2" s="103" t="s">
        <v>43</v>
      </c>
      <c r="G2" s="103" t="s">
        <v>0</v>
      </c>
      <c r="H2" s="103" t="s">
        <v>44</v>
      </c>
      <c r="I2" s="103" t="s">
        <v>1</v>
      </c>
      <c r="J2" s="103" t="s">
        <v>51</v>
      </c>
      <c r="K2" s="103" t="s">
        <v>45</v>
      </c>
      <c r="L2" s="103" t="s">
        <v>49</v>
      </c>
      <c r="M2" s="111" t="s">
        <v>2</v>
      </c>
      <c r="N2" s="29"/>
      <c r="O2" s="124"/>
      <c r="P2" s="29"/>
      <c r="Q2" s="29"/>
      <c r="R2" s="29"/>
      <c r="S2" s="29"/>
      <c r="T2" s="32"/>
      <c r="U2" s="29"/>
      <c r="V2" s="29"/>
      <c r="W2" s="29"/>
      <c r="X2" s="29"/>
      <c r="Y2" s="29"/>
      <c r="Z2" s="29"/>
    </row>
    <row r="3" spans="1:26" ht="12.6" customHeight="1">
      <c r="A3" s="120"/>
      <c r="B3" s="121"/>
      <c r="C3" s="115"/>
      <c r="D3" s="104"/>
      <c r="E3" s="104"/>
      <c r="F3" s="104"/>
      <c r="G3" s="104"/>
      <c r="H3" s="104"/>
      <c r="I3" s="104"/>
      <c r="J3" s="104"/>
      <c r="K3" s="104"/>
      <c r="L3" s="104"/>
      <c r="M3" s="112"/>
      <c r="N3" s="29"/>
      <c r="O3" s="124"/>
      <c r="P3" s="29"/>
      <c r="Q3" s="29"/>
      <c r="R3" s="29"/>
      <c r="S3" s="29"/>
      <c r="T3" s="32"/>
      <c r="U3" s="29"/>
      <c r="V3" s="29"/>
      <c r="W3" s="29"/>
      <c r="X3" s="29"/>
      <c r="Y3" s="29"/>
      <c r="Z3" s="29"/>
    </row>
    <row r="4" spans="1:26" ht="12.6" customHeight="1" thickBot="1">
      <c r="A4" s="122"/>
      <c r="B4" s="123"/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3"/>
      <c r="N4" s="29"/>
      <c r="O4" s="124"/>
      <c r="P4" s="29"/>
      <c r="Q4" s="29"/>
      <c r="R4" s="29"/>
      <c r="S4" s="29"/>
      <c r="T4" s="32"/>
      <c r="U4" s="29"/>
      <c r="V4" s="29"/>
      <c r="W4" s="29"/>
      <c r="X4" s="29"/>
      <c r="Y4" s="29"/>
      <c r="Z4" s="29"/>
    </row>
    <row r="5" spans="1:26" ht="12.6" customHeight="1">
      <c r="A5" s="80">
        <v>1</v>
      </c>
      <c r="B5" s="81" t="s">
        <v>3</v>
      </c>
      <c r="C5" s="82">
        <f>-Charges!C5+Revenus!C5</f>
        <v>-11014291</v>
      </c>
      <c r="D5" s="83">
        <f>-Charges!D5+Revenus!D5</f>
        <v>-10677824</v>
      </c>
      <c r="E5" s="83">
        <f>-Charges!E5+Revenus!E5</f>
        <v>-30524142</v>
      </c>
      <c r="F5" s="84">
        <f>-Charges!F5+Revenus!F5</f>
        <v>-29520756</v>
      </c>
      <c r="G5" s="83">
        <f>-Charges!G5+Revenus!G5</f>
        <v>-920173</v>
      </c>
      <c r="H5" s="83">
        <f>-Charges!H5+Revenus!H5</f>
        <v>-21210133</v>
      </c>
      <c r="I5" s="84">
        <f>-Charges!I5+Revenus!I5</f>
        <v>-22881884</v>
      </c>
      <c r="J5" s="83">
        <f>-Charges!J5+Revenus!J5</f>
        <v>-4029385</v>
      </c>
      <c r="K5" s="83">
        <f>-Charges!K5+Revenus!K5</f>
        <v>683536</v>
      </c>
      <c r="L5" s="83">
        <f>-Charges!L5+Revenus!L5</f>
        <v>133682020</v>
      </c>
      <c r="M5" s="85">
        <f t="shared" ref="M5:M41" si="0">SUM(C5:L5)</f>
        <v>3586968</v>
      </c>
      <c r="N5" s="35"/>
      <c r="O5" s="100"/>
      <c r="P5" s="36"/>
      <c r="Q5" s="36"/>
      <c r="R5" s="30"/>
      <c r="S5" s="30"/>
      <c r="T5" s="31"/>
      <c r="U5" s="29"/>
      <c r="V5" s="29"/>
      <c r="W5" s="29"/>
      <c r="X5" s="29"/>
      <c r="Y5" s="29"/>
      <c r="Z5" s="29"/>
    </row>
    <row r="6" spans="1:26" ht="12.6" customHeight="1">
      <c r="A6" s="72">
        <v>2</v>
      </c>
      <c r="B6" s="73" t="s">
        <v>4</v>
      </c>
      <c r="C6" s="77">
        <f>-Charges!C6+Revenus!C6</f>
        <v>-867829</v>
      </c>
      <c r="D6" s="53">
        <f>-Charges!D6+Revenus!D6</f>
        <v>-210614</v>
      </c>
      <c r="E6" s="53">
        <f>-Charges!E6+Revenus!E6</f>
        <v>-2220339</v>
      </c>
      <c r="F6" s="54">
        <f>-Charges!F6+Revenus!F6</f>
        <v>-882500</v>
      </c>
      <c r="G6" s="53">
        <f>-Charges!G6+Revenus!G6</f>
        <v>-75093</v>
      </c>
      <c r="H6" s="53">
        <f>-Charges!H6+Revenus!H6</f>
        <v>-1527416</v>
      </c>
      <c r="I6" s="53">
        <f>-Charges!I6+Revenus!I6</f>
        <v>-1216000</v>
      </c>
      <c r="J6" s="53">
        <f>-Charges!J6+Revenus!J6</f>
        <v>-164168</v>
      </c>
      <c r="K6" s="53">
        <f>-Charges!K6+Revenus!K6</f>
        <v>110844</v>
      </c>
      <c r="L6" s="53">
        <f>-Charges!L6+Revenus!L6</f>
        <v>7312647</v>
      </c>
      <c r="M6" s="55">
        <f t="shared" si="0"/>
        <v>259532</v>
      </c>
      <c r="N6" s="35"/>
      <c r="O6" s="100"/>
      <c r="P6" s="36"/>
      <c r="Q6" s="36"/>
      <c r="R6" s="30"/>
      <c r="S6" s="30"/>
      <c r="T6" s="31"/>
      <c r="U6" s="29"/>
      <c r="V6" s="29"/>
      <c r="W6" s="29"/>
      <c r="X6" s="29"/>
      <c r="Y6" s="29"/>
      <c r="Z6" s="29"/>
    </row>
    <row r="7" spans="1:26" ht="12.6" customHeight="1">
      <c r="A7" s="72">
        <v>3</v>
      </c>
      <c r="B7" s="73" t="s">
        <v>5</v>
      </c>
      <c r="C7" s="78">
        <f>-Charges!C7+Revenus!C7</f>
        <v>-847804</v>
      </c>
      <c r="D7" s="56">
        <f>-Charges!D7+Revenus!D7</f>
        <v>-308462</v>
      </c>
      <c r="E7" s="56">
        <f>-Charges!E7+Revenus!E7</f>
        <v>-2988895</v>
      </c>
      <c r="F7" s="53">
        <f>-Charges!F7+Revenus!F7</f>
        <v>-695578</v>
      </c>
      <c r="G7" s="56">
        <f>-Charges!G7+Revenus!G7</f>
        <v>-103968</v>
      </c>
      <c r="H7" s="56">
        <f>-Charges!H7+Revenus!H7</f>
        <v>-2049110</v>
      </c>
      <c r="I7" s="53">
        <f>-Charges!I7+Revenus!I7</f>
        <v>-1276610</v>
      </c>
      <c r="J7" s="56">
        <f>-Charges!J7+Revenus!J7</f>
        <v>-225121</v>
      </c>
      <c r="K7" s="56">
        <f>-Charges!K7+Revenus!K7</f>
        <v>6877</v>
      </c>
      <c r="L7" s="56">
        <f>-Charges!L7+Revenus!L7</f>
        <v>8245753</v>
      </c>
      <c r="M7" s="57">
        <f t="shared" si="0"/>
        <v>-242918</v>
      </c>
      <c r="N7" s="35"/>
      <c r="O7" s="100"/>
      <c r="P7" s="36"/>
      <c r="Q7" s="36"/>
      <c r="R7" s="30"/>
      <c r="S7" s="30"/>
      <c r="T7" s="31"/>
      <c r="U7" s="29"/>
      <c r="V7" s="29"/>
      <c r="W7" s="29"/>
      <c r="X7" s="29"/>
      <c r="Y7" s="29"/>
      <c r="Z7" s="29"/>
    </row>
    <row r="8" spans="1:26" ht="12.6" customHeight="1">
      <c r="A8" s="72">
        <v>71</v>
      </c>
      <c r="B8" s="73" t="s">
        <v>37</v>
      </c>
      <c r="C8" s="77">
        <f>-Charges!C8+Revenus!C8</f>
        <v>-1473124</v>
      </c>
      <c r="D8" s="53">
        <f>-Charges!D8+Revenus!D8</f>
        <v>-290532</v>
      </c>
      <c r="E8" s="53">
        <f>-Charges!E8+Revenus!E8</f>
        <v>-5065020</v>
      </c>
      <c r="F8" s="54">
        <f>-Charges!F8+Revenus!F8</f>
        <v>-925997</v>
      </c>
      <c r="G8" s="53">
        <f>-Charges!G8+Revenus!G8</f>
        <v>-141338</v>
      </c>
      <c r="H8" s="53">
        <f>-Charges!H8+Revenus!H8</f>
        <v>-2435104</v>
      </c>
      <c r="I8" s="53">
        <f>-Charges!I8+Revenus!I8</f>
        <v>-1614237</v>
      </c>
      <c r="J8" s="53">
        <f>-Charges!J8+Revenus!J8</f>
        <v>-470398</v>
      </c>
      <c r="K8" s="53">
        <f>-Charges!K8+Revenus!K8</f>
        <v>665092</v>
      </c>
      <c r="L8" s="53">
        <f>-Charges!L8+Revenus!L8</f>
        <v>11572872</v>
      </c>
      <c r="M8" s="55">
        <f t="shared" si="0"/>
        <v>-177786</v>
      </c>
      <c r="N8" s="35"/>
      <c r="O8" s="100"/>
      <c r="P8" s="36"/>
      <c r="Q8" s="36"/>
      <c r="R8" s="30"/>
      <c r="S8" s="30"/>
      <c r="T8" s="31"/>
      <c r="U8" s="29"/>
      <c r="V8" s="29"/>
      <c r="W8" s="29"/>
      <c r="X8" s="29"/>
      <c r="Y8" s="29"/>
      <c r="Z8" s="29"/>
    </row>
    <row r="9" spans="1:26" ht="12.6" customHeight="1">
      <c r="A9" s="72">
        <v>6</v>
      </c>
      <c r="B9" s="73" t="s">
        <v>6</v>
      </c>
      <c r="C9" s="78">
        <f>-Charges!C9+Revenus!C9</f>
        <v>-721998</v>
      </c>
      <c r="D9" s="56">
        <f>-Charges!D9+Revenus!D9</f>
        <v>-151373</v>
      </c>
      <c r="E9" s="56">
        <f>-Charges!E9+Revenus!E9</f>
        <v>-1477984</v>
      </c>
      <c r="F9" s="53">
        <f>-Charges!F9+Revenus!F9</f>
        <v>-476044</v>
      </c>
      <c r="G9" s="56">
        <f>-Charges!G9+Revenus!G9</f>
        <v>-48959</v>
      </c>
      <c r="H9" s="56">
        <f>-Charges!H9+Revenus!H9</f>
        <v>-633243</v>
      </c>
      <c r="I9" s="53">
        <f>-Charges!I9+Revenus!I9</f>
        <v>-403346</v>
      </c>
      <c r="J9" s="56">
        <f>-Charges!J9+Revenus!J9</f>
        <v>-191458</v>
      </c>
      <c r="K9" s="56">
        <f>-Charges!K9+Revenus!K9</f>
        <v>27781</v>
      </c>
      <c r="L9" s="56">
        <f>-Charges!L9+Revenus!L9</f>
        <v>4085214</v>
      </c>
      <c r="M9" s="57">
        <f t="shared" si="0"/>
        <v>8590</v>
      </c>
      <c r="N9" s="35"/>
      <c r="O9" s="100"/>
      <c r="P9" s="36"/>
      <c r="Q9" s="36"/>
      <c r="R9" s="30"/>
      <c r="S9" s="30"/>
      <c r="T9" s="31"/>
      <c r="U9" s="29"/>
      <c r="V9" s="29"/>
      <c r="W9" s="29"/>
      <c r="X9" s="29"/>
      <c r="Y9" s="29"/>
      <c r="Z9" s="29"/>
    </row>
    <row r="10" spans="1:26" ht="12.6" customHeight="1">
      <c r="A10" s="72">
        <v>7</v>
      </c>
      <c r="B10" s="73" t="s">
        <v>7</v>
      </c>
      <c r="C10" s="77">
        <f>-Charges!C10+Revenus!C10</f>
        <v>-654419</v>
      </c>
      <c r="D10" s="53">
        <f>-Charges!D10+Revenus!D10</f>
        <v>-126478</v>
      </c>
      <c r="E10" s="53">
        <f>-Charges!E10+Revenus!E10</f>
        <v>-1911593</v>
      </c>
      <c r="F10" s="54">
        <f>-Charges!F10+Revenus!F10</f>
        <v>-118384</v>
      </c>
      <c r="G10" s="53">
        <f>-Charges!G10+Revenus!G10</f>
        <v>-56824</v>
      </c>
      <c r="H10" s="53">
        <f>-Charges!H10+Revenus!H10</f>
        <v>-1322464</v>
      </c>
      <c r="I10" s="53">
        <f>-Charges!I10+Revenus!I10</f>
        <v>-683153</v>
      </c>
      <c r="J10" s="53">
        <f>-Charges!J10+Revenus!J10</f>
        <v>-110453</v>
      </c>
      <c r="K10" s="53">
        <f>-Charges!K10+Revenus!K10</f>
        <v>232495</v>
      </c>
      <c r="L10" s="53">
        <f>-Charges!L10+Revenus!L10</f>
        <v>4969382</v>
      </c>
      <c r="M10" s="55">
        <f t="shared" si="0"/>
        <v>218109</v>
      </c>
      <c r="N10" s="35"/>
      <c r="O10" s="100"/>
      <c r="P10" s="36"/>
      <c r="Q10" s="36"/>
      <c r="R10" s="30"/>
      <c r="S10" s="30"/>
      <c r="T10" s="31"/>
      <c r="U10" s="29"/>
      <c r="V10" s="29"/>
      <c r="W10" s="29"/>
      <c r="X10" s="29"/>
      <c r="Y10" s="29"/>
      <c r="Z10" s="29"/>
    </row>
    <row r="11" spans="1:26" ht="12.6" customHeight="1">
      <c r="A11" s="72">
        <v>8</v>
      </c>
      <c r="B11" s="73" t="s">
        <v>8</v>
      </c>
      <c r="C11" s="78">
        <f>-Charges!C11+Revenus!C11</f>
        <v>-244587</v>
      </c>
      <c r="D11" s="56">
        <f>-Charges!D11+Revenus!D11</f>
        <v>-20674</v>
      </c>
      <c r="E11" s="56">
        <f>-Charges!E11+Revenus!E11</f>
        <v>-199537</v>
      </c>
      <c r="F11" s="53">
        <f>-Charges!F11+Revenus!F11</f>
        <v>-9695</v>
      </c>
      <c r="G11" s="56">
        <f>-Charges!G11+Revenus!G11</f>
        <v>-13871</v>
      </c>
      <c r="H11" s="56">
        <f>-Charges!H11+Revenus!H11</f>
        <v>-110141</v>
      </c>
      <c r="I11" s="53">
        <f>-Charges!I11+Revenus!I11</f>
        <v>-176478</v>
      </c>
      <c r="J11" s="56">
        <f>-Charges!J11+Revenus!J11</f>
        <v>-12929</v>
      </c>
      <c r="K11" s="56">
        <f>-Charges!K11+Revenus!K11</f>
        <v>12469</v>
      </c>
      <c r="L11" s="56">
        <f>-Charges!L11+Revenus!L11</f>
        <v>891097</v>
      </c>
      <c r="M11" s="57">
        <f t="shared" si="0"/>
        <v>115654</v>
      </c>
      <c r="N11" s="35"/>
      <c r="O11" s="100"/>
      <c r="P11" s="36"/>
      <c r="Q11" s="36"/>
      <c r="R11" s="30"/>
      <c r="S11" s="30"/>
      <c r="T11" s="31"/>
      <c r="U11" s="29"/>
      <c r="V11" s="29"/>
      <c r="W11" s="29"/>
      <c r="X11" s="29"/>
      <c r="Y11" s="29"/>
      <c r="Z11" s="29"/>
    </row>
    <row r="12" spans="1:26" ht="12.6" customHeight="1">
      <c r="A12" s="72">
        <v>9</v>
      </c>
      <c r="B12" s="73" t="s">
        <v>9</v>
      </c>
      <c r="C12" s="77">
        <f>-Charges!C12+Revenus!C12</f>
        <v>-1355676</v>
      </c>
      <c r="D12" s="53">
        <f>-Charges!D12+Revenus!D12</f>
        <v>-181754</v>
      </c>
      <c r="E12" s="53">
        <f>-Charges!E12+Revenus!E12</f>
        <v>-4183269</v>
      </c>
      <c r="F12" s="54">
        <f>-Charges!F12+Revenus!F12</f>
        <v>-600655</v>
      </c>
      <c r="G12" s="53">
        <f>-Charges!G12+Revenus!G12</f>
        <v>-163757</v>
      </c>
      <c r="H12" s="53">
        <f>-Charges!H12+Revenus!H12</f>
        <v>-2503957</v>
      </c>
      <c r="I12" s="53">
        <f>-Charges!I12+Revenus!I12</f>
        <v>-1054738</v>
      </c>
      <c r="J12" s="53">
        <f>-Charges!J12+Revenus!J12</f>
        <v>-345010</v>
      </c>
      <c r="K12" s="53">
        <f>-Charges!K12+Revenus!K12</f>
        <v>-42133</v>
      </c>
      <c r="L12" s="53">
        <f>-Charges!L12+Revenus!L12</f>
        <v>10832065</v>
      </c>
      <c r="M12" s="55">
        <f t="shared" si="0"/>
        <v>401116</v>
      </c>
      <c r="N12" s="35"/>
      <c r="O12" s="100"/>
      <c r="P12" s="36"/>
      <c r="Q12" s="36"/>
      <c r="R12" s="30"/>
      <c r="S12" s="30"/>
      <c r="T12" s="31"/>
      <c r="U12" s="29"/>
      <c r="V12" s="29"/>
      <c r="W12" s="29"/>
      <c r="X12" s="29"/>
      <c r="Y12" s="29"/>
      <c r="Z12" s="29"/>
    </row>
    <row r="13" spans="1:26" ht="12.6" customHeight="1">
      <c r="A13" s="72">
        <v>10</v>
      </c>
      <c r="B13" s="73" t="s">
        <v>10</v>
      </c>
      <c r="C13" s="78">
        <f>-Charges!C13+Revenus!C13</f>
        <v>-389585</v>
      </c>
      <c r="D13" s="56">
        <f>-Charges!D13+Revenus!D13</f>
        <v>-62074</v>
      </c>
      <c r="E13" s="56">
        <f>-Charges!E13+Revenus!E13</f>
        <v>-1135341</v>
      </c>
      <c r="F13" s="53">
        <f>-Charges!F13+Revenus!F13</f>
        <v>-48667</v>
      </c>
      <c r="G13" s="56">
        <f>-Charges!G13+Revenus!G13</f>
        <v>-31729</v>
      </c>
      <c r="H13" s="56">
        <f>-Charges!H13+Revenus!H13</f>
        <v>-547469</v>
      </c>
      <c r="I13" s="53">
        <f>-Charges!I13+Revenus!I13</f>
        <v>-508377</v>
      </c>
      <c r="J13" s="56">
        <f>-Charges!J13+Revenus!J13</f>
        <v>-30549</v>
      </c>
      <c r="K13" s="56">
        <f>-Charges!K13+Revenus!K13</f>
        <v>43645</v>
      </c>
      <c r="L13" s="56">
        <f>-Charges!L13+Revenus!L13</f>
        <v>2667846</v>
      </c>
      <c r="M13" s="57">
        <f t="shared" si="0"/>
        <v>-42300</v>
      </c>
      <c r="N13" s="35"/>
      <c r="O13" s="100"/>
      <c r="P13" s="36"/>
      <c r="Q13" s="36"/>
      <c r="R13" s="30"/>
      <c r="S13" s="30"/>
      <c r="T13" s="31"/>
      <c r="U13" s="29"/>
      <c r="V13" s="29"/>
      <c r="W13" s="29"/>
      <c r="X13" s="29"/>
      <c r="Y13" s="29"/>
      <c r="Z13" s="29"/>
    </row>
    <row r="14" spans="1:26" ht="12.6" customHeight="1">
      <c r="A14" s="72">
        <v>11</v>
      </c>
      <c r="B14" s="73" t="s">
        <v>11</v>
      </c>
      <c r="C14" s="77">
        <f>-Charges!C14+Revenus!C14</f>
        <v>-1478954</v>
      </c>
      <c r="D14" s="53">
        <f>-Charges!D14+Revenus!D14</f>
        <v>-362058</v>
      </c>
      <c r="E14" s="53">
        <f>-Charges!E14+Revenus!E14</f>
        <v>-5210841</v>
      </c>
      <c r="F14" s="54">
        <f>-Charges!F14+Revenus!F14</f>
        <v>-616938</v>
      </c>
      <c r="G14" s="53">
        <f>-Charges!G14+Revenus!G14</f>
        <v>-170411</v>
      </c>
      <c r="H14" s="53">
        <f>-Charges!H14+Revenus!H14</f>
        <v>-3109373</v>
      </c>
      <c r="I14" s="53">
        <f>-Charges!I14+Revenus!I14</f>
        <v>-2539198</v>
      </c>
      <c r="J14" s="53">
        <f>-Charges!J14+Revenus!J14</f>
        <v>-452166</v>
      </c>
      <c r="K14" s="53">
        <f>-Charges!K14+Revenus!K14</f>
        <v>126719</v>
      </c>
      <c r="L14" s="53">
        <f>-Charges!L14+Revenus!L14</f>
        <v>13455214</v>
      </c>
      <c r="M14" s="55">
        <f t="shared" si="0"/>
        <v>-358006</v>
      </c>
      <c r="N14" s="35"/>
      <c r="O14" s="100"/>
      <c r="P14" s="36"/>
      <c r="Q14" s="36"/>
      <c r="R14" s="30"/>
      <c r="S14" s="30"/>
      <c r="T14" s="31"/>
      <c r="U14" s="29"/>
      <c r="V14" s="29"/>
      <c r="W14" s="29"/>
      <c r="X14" s="29"/>
      <c r="Y14" s="29"/>
      <c r="Z14" s="29"/>
    </row>
    <row r="15" spans="1:26" ht="12.6" customHeight="1">
      <c r="A15" s="72">
        <v>12</v>
      </c>
      <c r="B15" s="73" t="s">
        <v>12</v>
      </c>
      <c r="C15" s="78">
        <f>-Charges!C15+Revenus!C15</f>
        <v>-1629915</v>
      </c>
      <c r="D15" s="56">
        <f>-Charges!D15+Revenus!D15</f>
        <v>-315571</v>
      </c>
      <c r="E15" s="56">
        <f>-Charges!E15+Revenus!E15</f>
        <v>-4539722</v>
      </c>
      <c r="F15" s="53">
        <f>-Charges!F15+Revenus!F15</f>
        <v>-925550</v>
      </c>
      <c r="G15" s="56">
        <f>-Charges!G15+Revenus!G15</f>
        <v>-136126</v>
      </c>
      <c r="H15" s="56">
        <f>-Charges!H15+Revenus!H15</f>
        <v>-2454258</v>
      </c>
      <c r="I15" s="53">
        <f>-Charges!I15+Revenus!I15</f>
        <v>-863317</v>
      </c>
      <c r="J15" s="56">
        <f>-Charges!J15+Revenus!J15</f>
        <v>-361938</v>
      </c>
      <c r="K15" s="56">
        <f>-Charges!K15+Revenus!K15</f>
        <v>25461</v>
      </c>
      <c r="L15" s="56">
        <f>-Charges!L15+Revenus!L15</f>
        <v>11353691</v>
      </c>
      <c r="M15" s="57">
        <f t="shared" si="0"/>
        <v>152755</v>
      </c>
      <c r="N15" s="35"/>
      <c r="O15" s="100"/>
      <c r="P15" s="36"/>
      <c r="Q15" s="36"/>
      <c r="R15" s="30"/>
      <c r="S15" s="30"/>
      <c r="T15" s="31"/>
      <c r="U15" s="29"/>
      <c r="V15" s="29"/>
      <c r="W15" s="29"/>
      <c r="X15" s="29"/>
      <c r="Y15" s="29"/>
      <c r="Z15" s="29"/>
    </row>
    <row r="16" spans="1:26" ht="12.6" customHeight="1">
      <c r="A16" s="72">
        <v>73</v>
      </c>
      <c r="B16" s="73" t="s">
        <v>47</v>
      </c>
      <c r="C16" s="77">
        <f>-Charges!C16+Revenus!C16</f>
        <v>-2243260</v>
      </c>
      <c r="D16" s="53">
        <f>-Charges!D16+Revenus!D16</f>
        <v>-682438</v>
      </c>
      <c r="E16" s="53">
        <f>-Charges!E16+Revenus!E16</f>
        <v>-8555286</v>
      </c>
      <c r="F16" s="54">
        <f>-Charges!F16+Revenus!F16</f>
        <v>-2024000</v>
      </c>
      <c r="G16" s="53">
        <f>-Charges!G16+Revenus!G16</f>
        <v>-275434</v>
      </c>
      <c r="H16" s="53">
        <f>-Charges!H16+Revenus!H16</f>
        <v>-4609072</v>
      </c>
      <c r="I16" s="53">
        <f>-Charges!I16+Revenus!I16</f>
        <v>-2624337</v>
      </c>
      <c r="J16" s="53">
        <f>-Charges!J16+Revenus!J16</f>
        <v>-460951</v>
      </c>
      <c r="K16" s="53">
        <f>-Charges!K16+Revenus!K16</f>
        <v>768264</v>
      </c>
      <c r="L16" s="53">
        <f>-Charges!L16+Revenus!L16</f>
        <v>20668078</v>
      </c>
      <c r="M16" s="55">
        <f t="shared" si="0"/>
        <v>-38436</v>
      </c>
      <c r="N16" s="35"/>
      <c r="O16" s="100"/>
      <c r="P16" s="36"/>
      <c r="Q16" s="36"/>
      <c r="R16" s="30"/>
      <c r="S16" s="30"/>
      <c r="T16" s="31"/>
      <c r="U16" s="29"/>
      <c r="V16" s="29"/>
      <c r="W16" s="29"/>
      <c r="X16" s="29"/>
      <c r="Y16" s="29"/>
      <c r="Z16" s="29"/>
    </row>
    <row r="17" spans="1:26" ht="12.6" customHeight="1">
      <c r="A17" s="72">
        <v>15</v>
      </c>
      <c r="B17" s="73" t="s">
        <v>13</v>
      </c>
      <c r="C17" s="78">
        <f>-Charges!C17+Revenus!C17</f>
        <v>-2453910</v>
      </c>
      <c r="D17" s="56">
        <f>-Charges!D17+Revenus!D17</f>
        <v>-576433</v>
      </c>
      <c r="E17" s="56">
        <f>-Charges!E17+Revenus!E17</f>
        <v>-5058378</v>
      </c>
      <c r="F17" s="53">
        <f>-Charges!F17+Revenus!F17</f>
        <v>-815926</v>
      </c>
      <c r="G17" s="56">
        <f>-Charges!G17+Revenus!G17</f>
        <v>-172294</v>
      </c>
      <c r="H17" s="56">
        <f>-Charges!H17+Revenus!H17</f>
        <v>-3814817</v>
      </c>
      <c r="I17" s="53">
        <f>-Charges!I17+Revenus!I17</f>
        <v>-1623237</v>
      </c>
      <c r="J17" s="56">
        <f>-Charges!J17+Revenus!J17</f>
        <v>-369790</v>
      </c>
      <c r="K17" s="56">
        <f>-Charges!K17+Revenus!K17</f>
        <v>311160</v>
      </c>
      <c r="L17" s="56">
        <f>-Charges!L17+Revenus!L17</f>
        <v>14579848</v>
      </c>
      <c r="M17" s="57">
        <f t="shared" si="0"/>
        <v>6223</v>
      </c>
      <c r="N17" s="35"/>
      <c r="O17" s="100"/>
      <c r="P17" s="36"/>
      <c r="Q17" s="36"/>
      <c r="R17" s="30"/>
      <c r="S17" s="30"/>
      <c r="T17" s="31"/>
      <c r="U17" s="29"/>
      <c r="V17" s="99"/>
      <c r="W17" s="29"/>
      <c r="X17" s="29"/>
      <c r="Y17" s="29"/>
      <c r="Z17" s="29"/>
    </row>
    <row r="18" spans="1:26" ht="12.6" customHeight="1">
      <c r="A18" s="72">
        <v>16</v>
      </c>
      <c r="B18" s="73" t="s">
        <v>14</v>
      </c>
      <c r="C18" s="77">
        <f>-Charges!C18+Revenus!C18</f>
        <v>-1167500</v>
      </c>
      <c r="D18" s="53">
        <f>-Charges!D18+Revenus!D18</f>
        <v>-501652</v>
      </c>
      <c r="E18" s="53">
        <f>-Charges!E18+Revenus!E18</f>
        <v>-5139422</v>
      </c>
      <c r="F18" s="54">
        <f>-Charges!F18+Revenus!F18</f>
        <v>-580181</v>
      </c>
      <c r="G18" s="53">
        <f>-Charges!G18+Revenus!G18</f>
        <v>-153273</v>
      </c>
      <c r="H18" s="53">
        <f>-Charges!H18+Revenus!H18</f>
        <v>-2139684</v>
      </c>
      <c r="I18" s="53">
        <f>-Charges!I18+Revenus!I18</f>
        <v>-3443415</v>
      </c>
      <c r="J18" s="53">
        <f>-Charges!J18+Revenus!J18</f>
        <v>-462292</v>
      </c>
      <c r="K18" s="53">
        <f>-Charges!K18+Revenus!K18</f>
        <v>89993</v>
      </c>
      <c r="L18" s="53">
        <f>-Charges!L18+Revenus!L18</f>
        <v>14339277</v>
      </c>
      <c r="M18" s="55">
        <f t="shared" si="0"/>
        <v>841851</v>
      </c>
      <c r="N18" s="35"/>
      <c r="O18" s="100"/>
      <c r="P18" s="36"/>
      <c r="Q18" s="36"/>
      <c r="R18" s="30"/>
      <c r="S18" s="30"/>
      <c r="T18" s="31"/>
      <c r="U18" s="29"/>
      <c r="V18" s="29"/>
      <c r="W18" s="29"/>
      <c r="X18" s="29"/>
      <c r="Y18" s="29"/>
      <c r="Z18" s="29"/>
    </row>
    <row r="19" spans="1:26" ht="12.6" customHeight="1">
      <c r="A19" s="72">
        <v>18</v>
      </c>
      <c r="B19" s="73" t="s">
        <v>15</v>
      </c>
      <c r="C19" s="78">
        <f>-Charges!C19+Revenus!C19</f>
        <v>-604355</v>
      </c>
      <c r="D19" s="56">
        <f>-Charges!D19+Revenus!D19</f>
        <v>-44845</v>
      </c>
      <c r="E19" s="56">
        <f>-Charges!E19+Revenus!E19</f>
        <v>-939313</v>
      </c>
      <c r="F19" s="53">
        <f>-Charges!F19+Revenus!F19</f>
        <v>-74067</v>
      </c>
      <c r="G19" s="56">
        <f>-Charges!G19+Revenus!G19</f>
        <v>-36195</v>
      </c>
      <c r="H19" s="56">
        <f>-Charges!H19+Revenus!H19</f>
        <v>-557978</v>
      </c>
      <c r="I19" s="53">
        <f>-Charges!I19+Revenus!I19</f>
        <v>-403126</v>
      </c>
      <c r="J19" s="56">
        <f>-Charges!J19+Revenus!J19</f>
        <v>-57778</v>
      </c>
      <c r="K19" s="56">
        <f>-Charges!K19+Revenus!K19</f>
        <v>53397</v>
      </c>
      <c r="L19" s="56">
        <f>-Charges!L19+Revenus!L19</f>
        <v>2983608</v>
      </c>
      <c r="M19" s="57">
        <f t="shared" si="0"/>
        <v>319348</v>
      </c>
      <c r="N19" s="35"/>
      <c r="O19" s="100"/>
      <c r="P19" s="36"/>
      <c r="Q19" s="36"/>
      <c r="R19" s="30"/>
      <c r="S19" s="30"/>
      <c r="T19" s="31"/>
      <c r="U19" s="29"/>
      <c r="V19" s="29"/>
      <c r="W19" s="29"/>
      <c r="X19" s="29"/>
      <c r="Y19" s="29"/>
      <c r="Z19" s="29"/>
    </row>
    <row r="20" spans="1:26" ht="12.6" customHeight="1">
      <c r="A20" s="72">
        <v>19</v>
      </c>
      <c r="B20" s="73" t="s">
        <v>16</v>
      </c>
      <c r="C20" s="77">
        <f>-Charges!C20+Revenus!C20</f>
        <v>-89967</v>
      </c>
      <c r="D20" s="53">
        <f>-Charges!D20+Revenus!D20</f>
        <v>9872</v>
      </c>
      <c r="E20" s="53">
        <f>-Charges!E20+Revenus!E20</f>
        <v>-66703</v>
      </c>
      <c r="F20" s="54">
        <f>-Charges!F20+Revenus!F20</f>
        <v>-3552</v>
      </c>
      <c r="G20" s="53">
        <f>-Charges!G20+Revenus!G20</f>
        <v>-5392</v>
      </c>
      <c r="H20" s="53">
        <f>-Charges!H20+Revenus!H20</f>
        <v>-69899</v>
      </c>
      <c r="I20" s="53">
        <f>-Charges!I20+Revenus!I20</f>
        <v>-43544</v>
      </c>
      <c r="J20" s="53">
        <f>-Charges!J20+Revenus!J20</f>
        <v>-4502</v>
      </c>
      <c r="K20" s="53">
        <f>-Charges!K20+Revenus!K20</f>
        <v>5415</v>
      </c>
      <c r="L20" s="53">
        <f>-Charges!L20+Revenus!L20</f>
        <v>270284</v>
      </c>
      <c r="M20" s="55">
        <f t="shared" si="0"/>
        <v>2012</v>
      </c>
      <c r="N20" s="35"/>
      <c r="O20" s="100"/>
      <c r="P20" s="36"/>
      <c r="Q20" s="36"/>
      <c r="R20" s="30"/>
      <c r="S20" s="30"/>
      <c r="T20" s="31"/>
      <c r="U20" s="29"/>
      <c r="V20" s="29"/>
      <c r="W20" s="29"/>
      <c r="X20" s="29"/>
      <c r="Y20" s="29"/>
      <c r="Z20" s="29"/>
    </row>
    <row r="21" spans="1:26" ht="12.6" customHeight="1">
      <c r="A21" s="72">
        <v>20</v>
      </c>
      <c r="B21" s="73" t="s">
        <v>17</v>
      </c>
      <c r="C21" s="78">
        <f>-Charges!C21+Revenus!C21</f>
        <v>-1502590</v>
      </c>
      <c r="D21" s="56">
        <f>-Charges!D21+Revenus!D21</f>
        <v>-325479</v>
      </c>
      <c r="E21" s="56">
        <f>-Charges!E21+Revenus!E21</f>
        <v>-4273358</v>
      </c>
      <c r="F21" s="53">
        <f>-Charges!F21+Revenus!F21</f>
        <v>-415771</v>
      </c>
      <c r="G21" s="56">
        <f>-Charges!G21+Revenus!G21</f>
        <v>-131560</v>
      </c>
      <c r="H21" s="56">
        <f>-Charges!H21+Revenus!H21</f>
        <v>-2712110</v>
      </c>
      <c r="I21" s="53">
        <f>-Charges!I21+Revenus!I21</f>
        <v>-918064</v>
      </c>
      <c r="J21" s="56">
        <f>-Charges!J21+Revenus!J21</f>
        <v>-222485</v>
      </c>
      <c r="K21" s="56">
        <f>-Charges!K21+Revenus!K21</f>
        <v>-39078</v>
      </c>
      <c r="L21" s="56">
        <f>-Charges!L21+Revenus!L21</f>
        <v>10653317</v>
      </c>
      <c r="M21" s="57">
        <f t="shared" si="0"/>
        <v>112822</v>
      </c>
      <c r="N21" s="35"/>
      <c r="O21" s="100"/>
      <c r="P21" s="36"/>
      <c r="Q21" s="36"/>
      <c r="R21" s="30"/>
      <c r="S21" s="30"/>
      <c r="T21" s="31"/>
      <c r="U21" s="29"/>
      <c r="V21" s="29"/>
      <c r="W21" s="29"/>
      <c r="X21" s="29"/>
      <c r="Y21" s="29"/>
      <c r="Z21" s="29"/>
    </row>
    <row r="22" spans="1:26" ht="12.6" customHeight="1">
      <c r="A22" s="72">
        <v>21</v>
      </c>
      <c r="B22" s="73" t="s">
        <v>18</v>
      </c>
      <c r="C22" s="77">
        <f>-Charges!C22+Revenus!C22</f>
        <v>-543047</v>
      </c>
      <c r="D22" s="53">
        <f>-Charges!D22+Revenus!D22</f>
        <v>-194256</v>
      </c>
      <c r="E22" s="53">
        <f>-Charges!E22+Revenus!E22</f>
        <v>-1825392</v>
      </c>
      <c r="F22" s="54">
        <f>-Charges!F22+Revenus!F22</f>
        <v>-135884</v>
      </c>
      <c r="G22" s="53">
        <f>-Charges!G22+Revenus!G22</f>
        <v>-59168</v>
      </c>
      <c r="H22" s="53">
        <f>-Charges!H22+Revenus!H22</f>
        <v>-968814</v>
      </c>
      <c r="I22" s="53">
        <f>-Charges!I22+Revenus!I22</f>
        <v>-645392</v>
      </c>
      <c r="J22" s="53">
        <f>-Charges!J22+Revenus!J22</f>
        <v>-121407</v>
      </c>
      <c r="K22" s="53">
        <f>-Charges!K22+Revenus!K22</f>
        <v>94245</v>
      </c>
      <c r="L22" s="53">
        <f>-Charges!L22+Revenus!L22</f>
        <v>4980901</v>
      </c>
      <c r="M22" s="55">
        <f t="shared" si="0"/>
        <v>581786</v>
      </c>
      <c r="N22" s="35"/>
      <c r="O22" s="100"/>
      <c r="P22" s="36"/>
      <c r="Q22" s="36"/>
      <c r="R22" s="30"/>
      <c r="S22" s="30"/>
      <c r="T22" s="31"/>
      <c r="U22" s="29"/>
      <c r="V22" s="29"/>
      <c r="W22" s="29"/>
      <c r="X22" s="29"/>
      <c r="Y22" s="29"/>
      <c r="Z22" s="29"/>
    </row>
    <row r="23" spans="1:26" ht="12.6" customHeight="1">
      <c r="A23" s="72">
        <v>22</v>
      </c>
      <c r="B23" s="73" t="s">
        <v>19</v>
      </c>
      <c r="C23" s="78">
        <f>-Charges!C23+Revenus!C23</f>
        <v>-881906</v>
      </c>
      <c r="D23" s="56">
        <f>-Charges!D23+Revenus!D23</f>
        <v>-228708</v>
      </c>
      <c r="E23" s="56">
        <f>-Charges!E23+Revenus!E23</f>
        <v>-2668472</v>
      </c>
      <c r="F23" s="53">
        <f>-Charges!F23+Revenus!F23</f>
        <v>-487652</v>
      </c>
      <c r="G23" s="56">
        <f>-Charges!G23+Revenus!G23</f>
        <v>-76213</v>
      </c>
      <c r="H23" s="56">
        <f>-Charges!H23+Revenus!H23</f>
        <v>-1493202</v>
      </c>
      <c r="I23" s="53">
        <f>-Charges!I23+Revenus!I23</f>
        <v>-835122</v>
      </c>
      <c r="J23" s="56">
        <f>-Charges!J23+Revenus!J23</f>
        <v>-165696</v>
      </c>
      <c r="K23" s="56">
        <f>-Charges!K23+Revenus!K23</f>
        <v>105218</v>
      </c>
      <c r="L23" s="56">
        <f>-Charges!L23+Revenus!L23</f>
        <v>6756608</v>
      </c>
      <c r="M23" s="57">
        <f t="shared" si="0"/>
        <v>24855</v>
      </c>
      <c r="N23" s="35"/>
      <c r="O23" s="100"/>
      <c r="P23" s="36"/>
      <c r="Q23" s="36"/>
      <c r="R23" s="30"/>
      <c r="S23" s="30"/>
      <c r="T23" s="31"/>
      <c r="U23" s="29"/>
      <c r="V23" s="29"/>
      <c r="W23" s="29"/>
      <c r="X23" s="29"/>
      <c r="Y23" s="29"/>
      <c r="Z23" s="29"/>
    </row>
    <row r="24" spans="1:26" ht="12.6" customHeight="1">
      <c r="A24" s="72">
        <v>23</v>
      </c>
      <c r="B24" s="73" t="s">
        <v>20</v>
      </c>
      <c r="C24" s="77">
        <f>-Charges!C24+Revenus!C24</f>
        <v>-64154</v>
      </c>
      <c r="D24" s="53">
        <f>-Charges!D24+Revenus!D24</f>
        <v>-13381</v>
      </c>
      <c r="E24" s="53">
        <f>-Charges!E24+Revenus!E24</f>
        <v>-341021</v>
      </c>
      <c r="F24" s="54">
        <f>-Charges!F24+Revenus!F24</f>
        <v>-11513</v>
      </c>
      <c r="G24" s="53">
        <f>-Charges!G24+Revenus!G24</f>
        <v>-8781</v>
      </c>
      <c r="H24" s="53">
        <f>-Charges!H24+Revenus!H24</f>
        <v>-101188</v>
      </c>
      <c r="I24" s="53">
        <f>-Charges!I24+Revenus!I24</f>
        <v>-17622</v>
      </c>
      <c r="J24" s="53">
        <f>-Charges!J24+Revenus!J24</f>
        <v>-12559</v>
      </c>
      <c r="K24" s="53">
        <f>-Charges!K24+Revenus!K24</f>
        <v>6192</v>
      </c>
      <c r="L24" s="53">
        <f>-Charges!L24+Revenus!L24</f>
        <v>472182</v>
      </c>
      <c r="M24" s="55">
        <f t="shared" si="0"/>
        <v>-91845</v>
      </c>
      <c r="N24" s="35"/>
      <c r="O24" s="100"/>
      <c r="P24" s="36"/>
      <c r="Q24" s="36"/>
      <c r="R24" s="30"/>
      <c r="S24" s="30"/>
      <c r="T24" s="31"/>
      <c r="U24" s="29"/>
      <c r="V24" s="29"/>
      <c r="W24" s="29"/>
      <c r="X24" s="29"/>
      <c r="Y24" s="29"/>
      <c r="Z24" s="29"/>
    </row>
    <row r="25" spans="1:26" ht="12.6" customHeight="1">
      <c r="A25" s="72">
        <v>24</v>
      </c>
      <c r="B25" s="73" t="s">
        <v>21</v>
      </c>
      <c r="C25" s="78">
        <f>-Charges!C25+Revenus!C25</f>
        <v>-68306</v>
      </c>
      <c r="D25" s="56">
        <f>-Charges!D25+Revenus!D25</f>
        <v>-15477</v>
      </c>
      <c r="E25" s="56">
        <f>-Charges!E25+Revenus!E25</f>
        <v>-366563</v>
      </c>
      <c r="F25" s="53">
        <f>-Charges!F25+Revenus!F25</f>
        <v>-6242</v>
      </c>
      <c r="G25" s="56">
        <f>-Charges!G25+Revenus!G25</f>
        <v>-11478</v>
      </c>
      <c r="H25" s="56">
        <f>-Charges!H25+Revenus!H25</f>
        <v>-109273</v>
      </c>
      <c r="I25" s="53">
        <f>-Charges!I25+Revenus!I25</f>
        <v>-70513</v>
      </c>
      <c r="J25" s="56">
        <f>-Charges!J25+Revenus!J25</f>
        <v>-19760</v>
      </c>
      <c r="K25" s="56">
        <f>-Charges!K25+Revenus!K25</f>
        <v>7075</v>
      </c>
      <c r="L25" s="56">
        <f>-Charges!L25+Revenus!L25</f>
        <v>624838</v>
      </c>
      <c r="M25" s="57">
        <f t="shared" si="0"/>
        <v>-35699</v>
      </c>
      <c r="N25" s="35"/>
      <c r="O25" s="100"/>
      <c r="P25" s="36"/>
      <c r="Q25" s="36"/>
      <c r="R25" s="30"/>
      <c r="S25" s="30"/>
      <c r="T25" s="31"/>
      <c r="U25" s="29"/>
      <c r="V25" s="29"/>
      <c r="W25" s="29"/>
      <c r="X25" s="29"/>
      <c r="Y25" s="29"/>
      <c r="Z25" s="29"/>
    </row>
    <row r="26" spans="1:26" ht="12.6" customHeight="1">
      <c r="A26" s="72">
        <v>25</v>
      </c>
      <c r="B26" s="73" t="s">
        <v>22</v>
      </c>
      <c r="C26" s="77">
        <f>-Charges!C26+Revenus!C26</f>
        <v>-101902</v>
      </c>
      <c r="D26" s="53">
        <f>-Charges!D26+Revenus!D26</f>
        <v>-20395</v>
      </c>
      <c r="E26" s="53">
        <f>-Charges!E26+Revenus!E26</f>
        <v>-307607</v>
      </c>
      <c r="F26" s="54">
        <f>-Charges!F26+Revenus!F26</f>
        <v>-37809</v>
      </c>
      <c r="G26" s="53">
        <f>-Charges!G26+Revenus!G26</f>
        <v>-7755</v>
      </c>
      <c r="H26" s="53">
        <f>-Charges!H26+Revenus!H26</f>
        <v>-149412</v>
      </c>
      <c r="I26" s="53">
        <f>-Charges!I26+Revenus!I26</f>
        <v>-228914</v>
      </c>
      <c r="J26" s="53">
        <f>-Charges!J26+Revenus!J26</f>
        <v>-31874</v>
      </c>
      <c r="K26" s="53">
        <f>-Charges!K26+Revenus!K26</f>
        <v>23348</v>
      </c>
      <c r="L26" s="53">
        <f>-Charges!L26+Revenus!L26</f>
        <v>887997</v>
      </c>
      <c r="M26" s="55">
        <f t="shared" si="0"/>
        <v>25677</v>
      </c>
      <c r="N26" s="35"/>
      <c r="O26" s="100"/>
      <c r="P26" s="36"/>
      <c r="Q26" s="36"/>
      <c r="R26" s="30"/>
      <c r="S26" s="30"/>
      <c r="T26" s="31"/>
      <c r="U26" s="29"/>
      <c r="V26" s="29"/>
      <c r="W26" s="29"/>
      <c r="X26" s="29"/>
      <c r="Y26" s="29"/>
      <c r="Z26" s="29"/>
    </row>
    <row r="27" spans="1:26" ht="12.6" customHeight="1">
      <c r="A27" s="72">
        <v>72</v>
      </c>
      <c r="B27" s="73" t="s">
        <v>38</v>
      </c>
      <c r="C27" s="78">
        <f>-Charges!C27+Revenus!C27</f>
        <v>-6534004</v>
      </c>
      <c r="D27" s="56">
        <f>-Charges!D27+Revenus!D27</f>
        <v>-1129965</v>
      </c>
      <c r="E27" s="56">
        <f>-Charges!E27+Revenus!E27</f>
        <v>-10133571</v>
      </c>
      <c r="F27" s="53">
        <f>-Charges!F27+Revenus!F27</f>
        <v>-2393661</v>
      </c>
      <c r="G27" s="56">
        <f>-Charges!G27+Revenus!G27</f>
        <v>-660995</v>
      </c>
      <c r="H27" s="56">
        <f>-Charges!H27+Revenus!H27</f>
        <v>-5327499</v>
      </c>
      <c r="I27" s="53">
        <f>-Charges!I27+Revenus!I27</f>
        <v>-4752789</v>
      </c>
      <c r="J27" s="56">
        <f>-Charges!J27+Revenus!J27</f>
        <v>-815415</v>
      </c>
      <c r="K27" s="56">
        <f>-Charges!K27+Revenus!K27</f>
        <v>926334</v>
      </c>
      <c r="L27" s="56">
        <f>-Charges!L27+Revenus!L27</f>
        <v>31269228</v>
      </c>
      <c r="M27" s="57">
        <f t="shared" si="0"/>
        <v>447663</v>
      </c>
      <c r="N27" s="35"/>
      <c r="O27" s="100"/>
      <c r="P27" s="36"/>
      <c r="Q27" s="36"/>
      <c r="R27" s="30"/>
      <c r="S27" s="30"/>
      <c r="T27" s="31"/>
      <c r="U27" s="29"/>
      <c r="V27" s="29"/>
      <c r="W27" s="29"/>
      <c r="X27" s="29"/>
      <c r="Y27" s="29"/>
      <c r="Z27" s="29"/>
    </row>
    <row r="28" spans="1:26" ht="12.6" customHeight="1">
      <c r="A28" s="72">
        <v>33</v>
      </c>
      <c r="B28" s="73" t="s">
        <v>23</v>
      </c>
      <c r="C28" s="77">
        <f>-Charges!C28+Revenus!C28</f>
        <v>-432232</v>
      </c>
      <c r="D28" s="53">
        <f>-Charges!D28+Revenus!D28</f>
        <v>-54491</v>
      </c>
      <c r="E28" s="53">
        <f>-Charges!E28+Revenus!E28</f>
        <v>-434022</v>
      </c>
      <c r="F28" s="54">
        <f>-Charges!F28+Revenus!F28</f>
        <v>-89970</v>
      </c>
      <c r="G28" s="53">
        <f>-Charges!G28+Revenus!G28</f>
        <v>-30400</v>
      </c>
      <c r="H28" s="53">
        <f>-Charges!H28+Revenus!H28</f>
        <v>-229944</v>
      </c>
      <c r="I28" s="53">
        <f>-Charges!I28+Revenus!I28</f>
        <v>-277943</v>
      </c>
      <c r="J28" s="53">
        <f>-Charges!J28+Revenus!J28</f>
        <v>-34411</v>
      </c>
      <c r="K28" s="53">
        <f>-Charges!K28+Revenus!K28</f>
        <v>6484</v>
      </c>
      <c r="L28" s="53">
        <f>-Charges!L28+Revenus!L28</f>
        <v>1669046</v>
      </c>
      <c r="M28" s="55">
        <f t="shared" si="0"/>
        <v>92117</v>
      </c>
      <c r="N28" s="35"/>
      <c r="O28" s="100"/>
      <c r="P28" s="36"/>
      <c r="Q28" s="36"/>
      <c r="R28" s="30"/>
      <c r="S28" s="30"/>
      <c r="T28" s="31"/>
      <c r="U28" s="29"/>
      <c r="V28" s="29"/>
      <c r="W28" s="29"/>
      <c r="X28" s="29"/>
      <c r="Y28" s="29"/>
      <c r="Z28" s="29"/>
    </row>
    <row r="29" spans="1:26" ht="12.6" customHeight="1">
      <c r="A29" s="72">
        <v>35</v>
      </c>
      <c r="B29" s="73" t="s">
        <v>24</v>
      </c>
      <c r="C29" s="78">
        <f>-Charges!C29+Revenus!C29</f>
        <v>-428815</v>
      </c>
      <c r="D29" s="56">
        <f>-Charges!D29+Revenus!D29</f>
        <v>-80555</v>
      </c>
      <c r="E29" s="56">
        <f>-Charges!E29+Revenus!E29</f>
        <v>-694860</v>
      </c>
      <c r="F29" s="53">
        <f>-Charges!F29+Revenus!F29</f>
        <v>-135001</v>
      </c>
      <c r="G29" s="56">
        <f>-Charges!G29+Revenus!G29</f>
        <v>-41673</v>
      </c>
      <c r="H29" s="56">
        <f>-Charges!H29+Revenus!H29</f>
        <v>-342111</v>
      </c>
      <c r="I29" s="53">
        <f>-Charges!I29+Revenus!I29</f>
        <v>-367258</v>
      </c>
      <c r="J29" s="56">
        <f>-Charges!J29+Revenus!J29</f>
        <v>-89036</v>
      </c>
      <c r="K29" s="56">
        <f>-Charges!K29+Revenus!K29</f>
        <v>187512</v>
      </c>
      <c r="L29" s="56">
        <f>-Charges!L29+Revenus!L29</f>
        <v>2047033</v>
      </c>
      <c r="M29" s="57">
        <f t="shared" si="0"/>
        <v>55236</v>
      </c>
      <c r="N29" s="35"/>
      <c r="O29" s="100"/>
      <c r="P29" s="36"/>
      <c r="Q29" s="36"/>
      <c r="R29" s="30"/>
      <c r="S29" s="30"/>
      <c r="T29" s="31"/>
      <c r="U29" s="29"/>
      <c r="V29" s="29"/>
      <c r="W29" s="29"/>
      <c r="X29" s="29"/>
      <c r="Y29" s="29"/>
      <c r="Z29" s="29"/>
    </row>
    <row r="30" spans="1:26" ht="12.6" customHeight="1">
      <c r="A30" s="72">
        <v>74</v>
      </c>
      <c r="B30" s="73" t="s">
        <v>48</v>
      </c>
      <c r="C30" s="77">
        <f>-Charges!C30+Revenus!C30</f>
        <v>-5600904</v>
      </c>
      <c r="D30" s="53">
        <f>-Charges!D30+Revenus!D30</f>
        <v>-788780</v>
      </c>
      <c r="E30" s="53">
        <f>-Charges!E30+Revenus!E30</f>
        <v>-19390454</v>
      </c>
      <c r="F30" s="54">
        <f>-Charges!F30+Revenus!F30</f>
        <v>-1592304</v>
      </c>
      <c r="G30" s="53">
        <f>-Charges!G30+Revenus!G30</f>
        <v>-470569</v>
      </c>
      <c r="H30" s="53">
        <f>-Charges!H30+Revenus!H30</f>
        <v>-10900093</v>
      </c>
      <c r="I30" s="53">
        <f>-Charges!I30+Revenus!I30</f>
        <v>-5318939</v>
      </c>
      <c r="J30" s="53">
        <f>-Charges!J30+Revenus!J30</f>
        <v>-1018464</v>
      </c>
      <c r="K30" s="53">
        <f>-Charges!K30+Revenus!K30</f>
        <v>1081212</v>
      </c>
      <c r="L30" s="53">
        <f>-Charges!L30+Revenus!L30</f>
        <v>43833717</v>
      </c>
      <c r="M30" s="55">
        <f t="shared" si="0"/>
        <v>-165578</v>
      </c>
      <c r="N30" s="35"/>
      <c r="O30" s="100"/>
      <c r="P30" s="36"/>
      <c r="Q30" s="36"/>
      <c r="R30" s="30"/>
      <c r="S30" s="30"/>
      <c r="T30" s="31"/>
      <c r="U30" s="29"/>
      <c r="V30" s="29"/>
      <c r="W30" s="29"/>
      <c r="X30" s="29"/>
      <c r="Y30" s="29"/>
      <c r="Z30" s="29"/>
    </row>
    <row r="31" spans="1:26" ht="12.6" customHeight="1">
      <c r="A31" s="72">
        <v>49</v>
      </c>
      <c r="B31" s="73" t="s">
        <v>25</v>
      </c>
      <c r="C31" s="78">
        <f>-Charges!C31+Revenus!C31</f>
        <v>-160321</v>
      </c>
      <c r="D31" s="56">
        <f>-Charges!D31+Revenus!D31</f>
        <v>232075</v>
      </c>
      <c r="E31" s="56">
        <f>-Charges!E31+Revenus!E31</f>
        <v>-484730</v>
      </c>
      <c r="F31" s="53">
        <f>-Charges!F31+Revenus!F31</f>
        <v>-71916</v>
      </c>
      <c r="G31" s="56">
        <f>-Charges!G31+Revenus!G31</f>
        <v>-12551</v>
      </c>
      <c r="H31" s="56">
        <f>-Charges!H31+Revenus!H31</f>
        <v>-223344</v>
      </c>
      <c r="I31" s="53">
        <f>-Charges!I31+Revenus!I31</f>
        <v>-199350</v>
      </c>
      <c r="J31" s="56">
        <f>-Charges!J31+Revenus!J31</f>
        <v>-23594</v>
      </c>
      <c r="K31" s="56">
        <f>-Charges!K31+Revenus!K31</f>
        <v>3153</v>
      </c>
      <c r="L31" s="56">
        <f>-Charges!L31+Revenus!L31</f>
        <v>943269</v>
      </c>
      <c r="M31" s="57">
        <f t="shared" si="0"/>
        <v>2691</v>
      </c>
      <c r="N31" s="35"/>
      <c r="O31" s="100"/>
      <c r="P31" s="36"/>
      <c r="Q31" s="36"/>
      <c r="R31" s="30"/>
      <c r="S31" s="30"/>
      <c r="T31" s="31"/>
      <c r="U31" s="29"/>
      <c r="V31" s="29"/>
      <c r="W31" s="29"/>
      <c r="X31" s="29"/>
      <c r="Y31" s="29"/>
      <c r="Z31" s="29"/>
    </row>
    <row r="32" spans="1:26" ht="12.6" customHeight="1">
      <c r="A32" s="72">
        <v>53</v>
      </c>
      <c r="B32" s="73" t="s">
        <v>26</v>
      </c>
      <c r="C32" s="77">
        <f>-Charges!C32+Revenus!C32</f>
        <v>-5717037</v>
      </c>
      <c r="D32" s="53">
        <f>-Charges!D32+Revenus!D32</f>
        <v>-2356918</v>
      </c>
      <c r="E32" s="53">
        <f>-Charges!E32+Revenus!E32</f>
        <v>-12881123</v>
      </c>
      <c r="F32" s="54">
        <f>-Charges!F32+Revenus!F32</f>
        <v>-5206024</v>
      </c>
      <c r="G32" s="53">
        <f>-Charges!G32+Revenus!G32</f>
        <v>-371217</v>
      </c>
      <c r="H32" s="53">
        <f>-Charges!H32+Revenus!H32</f>
        <v>-5686520</v>
      </c>
      <c r="I32" s="53">
        <f>-Charges!I32+Revenus!I32</f>
        <v>-5132127</v>
      </c>
      <c r="J32" s="53">
        <f>-Charges!J32+Revenus!J32</f>
        <v>-3370224</v>
      </c>
      <c r="K32" s="53">
        <f>-Charges!K32+Revenus!K32</f>
        <v>1208252</v>
      </c>
      <c r="L32" s="53">
        <f>-Charges!L32+Revenus!L32</f>
        <v>42462144</v>
      </c>
      <c r="M32" s="55">
        <f t="shared" si="0"/>
        <v>2949206</v>
      </c>
      <c r="N32" s="35"/>
      <c r="O32" s="100"/>
      <c r="P32" s="36"/>
      <c r="Q32" s="36"/>
      <c r="R32" s="30"/>
      <c r="S32" s="30"/>
      <c r="T32" s="31"/>
      <c r="U32" s="29"/>
      <c r="V32" s="29"/>
      <c r="W32" s="29"/>
      <c r="X32" s="29"/>
      <c r="Y32" s="29"/>
      <c r="Z32" s="29"/>
    </row>
    <row r="33" spans="1:26" ht="12.6" customHeight="1">
      <c r="A33" s="72">
        <v>54</v>
      </c>
      <c r="B33" s="73" t="s">
        <v>27</v>
      </c>
      <c r="C33" s="78">
        <f>-Charges!C33+Revenus!C33</f>
        <v>-486428</v>
      </c>
      <c r="D33" s="56">
        <f>-Charges!D33+Revenus!D33</f>
        <v>-249801</v>
      </c>
      <c r="E33" s="56">
        <f>-Charges!E33+Revenus!E33</f>
        <v>-1042136</v>
      </c>
      <c r="F33" s="53">
        <f>-Charges!F33+Revenus!F33</f>
        <v>-469516</v>
      </c>
      <c r="G33" s="56">
        <f>-Charges!G33+Revenus!G33</f>
        <v>-7860</v>
      </c>
      <c r="H33" s="56">
        <f>-Charges!H33+Revenus!H33</f>
        <v>-643000</v>
      </c>
      <c r="I33" s="53">
        <f>-Charges!I33+Revenus!I33</f>
        <v>-1053985</v>
      </c>
      <c r="J33" s="56">
        <f>-Charges!J33+Revenus!J33</f>
        <v>-107417</v>
      </c>
      <c r="K33" s="56">
        <f>-Charges!K33+Revenus!K33</f>
        <v>-27099</v>
      </c>
      <c r="L33" s="56">
        <f>-Charges!L33+Revenus!L33</f>
        <v>4180736</v>
      </c>
      <c r="M33" s="57">
        <f t="shared" si="0"/>
        <v>93494</v>
      </c>
      <c r="N33" s="35"/>
      <c r="O33" s="100"/>
      <c r="P33" s="36"/>
      <c r="Q33" s="36"/>
      <c r="R33" s="30"/>
      <c r="S33" s="30"/>
      <c r="T33" s="31"/>
      <c r="U33" s="29"/>
      <c r="V33" s="29"/>
      <c r="W33" s="29"/>
      <c r="X33" s="29"/>
      <c r="Y33" s="29"/>
      <c r="Z33" s="29"/>
    </row>
    <row r="34" spans="1:26" ht="12.6" customHeight="1">
      <c r="A34" s="72">
        <v>55</v>
      </c>
      <c r="B34" s="73" t="s">
        <v>28</v>
      </c>
      <c r="C34" s="77">
        <f>-Charges!C34+Revenus!C34</f>
        <v>-140526</v>
      </c>
      <c r="D34" s="53">
        <f>-Charges!D34+Revenus!D34</f>
        <v>-34016</v>
      </c>
      <c r="E34" s="53">
        <f>-Charges!E34+Revenus!E34</f>
        <v>-302206</v>
      </c>
      <c r="F34" s="54">
        <f>-Charges!F34+Revenus!F34</f>
        <v>-11686</v>
      </c>
      <c r="G34" s="53">
        <f>-Charges!G34+Revenus!G34</f>
        <v>-1813</v>
      </c>
      <c r="H34" s="53">
        <f>-Charges!H34+Revenus!H34</f>
        <v>-141536</v>
      </c>
      <c r="I34" s="53">
        <f>-Charges!I34+Revenus!I34</f>
        <v>-52157</v>
      </c>
      <c r="J34" s="53">
        <f>-Charges!J34+Revenus!J34</f>
        <v>-12872</v>
      </c>
      <c r="K34" s="53">
        <f>-Charges!K34+Revenus!K34</f>
        <v>12433</v>
      </c>
      <c r="L34" s="53">
        <f>-Charges!L34+Revenus!L34</f>
        <v>864965</v>
      </c>
      <c r="M34" s="55">
        <f t="shared" si="0"/>
        <v>180586</v>
      </c>
      <c r="N34" s="35"/>
      <c r="O34" s="100"/>
      <c r="P34" s="36"/>
      <c r="Q34" s="36"/>
      <c r="R34" s="30"/>
      <c r="S34" s="30"/>
      <c r="T34" s="31"/>
      <c r="U34" s="29"/>
      <c r="V34" s="29"/>
      <c r="W34" s="29"/>
      <c r="X34" s="29"/>
      <c r="Y34" s="29"/>
      <c r="Z34" s="29"/>
    </row>
    <row r="35" spans="1:26" ht="12.6" customHeight="1">
      <c r="A35" s="72">
        <v>56</v>
      </c>
      <c r="B35" s="73" t="s">
        <v>29</v>
      </c>
      <c r="C35" s="78">
        <f>-Charges!C35+Revenus!C35</f>
        <v>-293837</v>
      </c>
      <c r="D35" s="56">
        <f>-Charges!D35+Revenus!D35</f>
        <v>-73515</v>
      </c>
      <c r="E35" s="56">
        <f>-Charges!E35+Revenus!E35</f>
        <v>-578119</v>
      </c>
      <c r="F35" s="53">
        <f>-Charges!F35+Revenus!F35</f>
        <v>-86101</v>
      </c>
      <c r="G35" s="56">
        <f>-Charges!G35+Revenus!G35</f>
        <v>-20425</v>
      </c>
      <c r="H35" s="56">
        <f>-Charges!H35+Revenus!H35</f>
        <v>-241288</v>
      </c>
      <c r="I35" s="53">
        <f>-Charges!I35+Revenus!I35</f>
        <v>-249637</v>
      </c>
      <c r="J35" s="56">
        <f>-Charges!J35+Revenus!J35</f>
        <v>-44091</v>
      </c>
      <c r="K35" s="56">
        <f>-Charges!K35+Revenus!K35</f>
        <v>35002</v>
      </c>
      <c r="L35" s="56">
        <f>-Charges!L35+Revenus!L35</f>
        <v>1759952</v>
      </c>
      <c r="M35" s="57">
        <f t="shared" si="0"/>
        <v>207941</v>
      </c>
      <c r="N35" s="35"/>
      <c r="O35" s="100"/>
      <c r="P35" s="36"/>
      <c r="Q35" s="36"/>
      <c r="R35" s="30"/>
      <c r="S35" s="30"/>
      <c r="T35" s="31"/>
      <c r="U35" s="29"/>
      <c r="V35" s="29"/>
      <c r="W35" s="29"/>
      <c r="X35" s="29"/>
      <c r="Y35" s="29"/>
      <c r="Z35" s="29"/>
    </row>
    <row r="36" spans="1:26" ht="12.6" customHeight="1">
      <c r="A36" s="72">
        <v>57</v>
      </c>
      <c r="B36" s="73" t="s">
        <v>30</v>
      </c>
      <c r="C36" s="77">
        <f>-Charges!C36+Revenus!C36</f>
        <v>-156032</v>
      </c>
      <c r="D36" s="53">
        <f>-Charges!D36+Revenus!D36</f>
        <v>-58906</v>
      </c>
      <c r="E36" s="53">
        <f>-Charges!E36+Revenus!E36</f>
        <v>-660917</v>
      </c>
      <c r="F36" s="54">
        <f>-Charges!F36+Revenus!F36</f>
        <v>-26373</v>
      </c>
      <c r="G36" s="53">
        <f>-Charges!G36+Revenus!G36</f>
        <v>-14766</v>
      </c>
      <c r="H36" s="53">
        <f>-Charges!H36+Revenus!H36</f>
        <v>-207134</v>
      </c>
      <c r="I36" s="53">
        <f>-Charges!I36+Revenus!I36</f>
        <v>-82828</v>
      </c>
      <c r="J36" s="53">
        <f>-Charges!J36+Revenus!J36</f>
        <v>-14151</v>
      </c>
      <c r="K36" s="53">
        <f>-Charges!K36+Revenus!K36</f>
        <v>24548</v>
      </c>
      <c r="L36" s="53">
        <f>-Charges!L36+Revenus!L36</f>
        <v>1180584</v>
      </c>
      <c r="M36" s="55">
        <f t="shared" si="0"/>
        <v>-15975</v>
      </c>
      <c r="N36" s="35"/>
      <c r="O36" s="100"/>
      <c r="P36" s="36"/>
      <c r="Q36" s="36"/>
      <c r="R36" s="30"/>
      <c r="S36" s="30"/>
      <c r="T36" s="31"/>
      <c r="U36" s="29"/>
      <c r="V36" s="29"/>
      <c r="W36" s="29"/>
      <c r="X36" s="29"/>
      <c r="Y36" s="29"/>
      <c r="Z36" s="29"/>
    </row>
    <row r="37" spans="1:26" ht="12.6" customHeight="1">
      <c r="A37" s="72">
        <v>58</v>
      </c>
      <c r="B37" s="73" t="s">
        <v>31</v>
      </c>
      <c r="C37" s="78">
        <f>-Charges!C37+Revenus!C37</f>
        <v>-662687</v>
      </c>
      <c r="D37" s="56">
        <f>-Charges!D37+Revenus!D37</f>
        <v>-153145</v>
      </c>
      <c r="E37" s="56">
        <f>-Charges!E37+Revenus!E37</f>
        <v>-1386404</v>
      </c>
      <c r="F37" s="53">
        <f>-Charges!F37+Revenus!F37</f>
        <v>-148268</v>
      </c>
      <c r="G37" s="56">
        <f>-Charges!G37+Revenus!G37</f>
        <v>-37302</v>
      </c>
      <c r="H37" s="56">
        <f>-Charges!H37+Revenus!H37</f>
        <v>-920119</v>
      </c>
      <c r="I37" s="53">
        <f>-Charges!I37+Revenus!I37</f>
        <v>-365423</v>
      </c>
      <c r="J37" s="56">
        <f>-Charges!J37+Revenus!J37</f>
        <v>-49807</v>
      </c>
      <c r="K37" s="56">
        <f>-Charges!K37+Revenus!K37</f>
        <v>73325</v>
      </c>
      <c r="L37" s="56">
        <f>-Charges!L37+Revenus!L37</f>
        <v>3684707</v>
      </c>
      <c r="M37" s="57">
        <f t="shared" si="0"/>
        <v>34877</v>
      </c>
      <c r="N37" s="35"/>
      <c r="O37" s="100"/>
      <c r="P37" s="36"/>
      <c r="Q37" s="36"/>
      <c r="R37" s="30"/>
      <c r="S37" s="30"/>
      <c r="T37" s="31"/>
      <c r="U37" s="29"/>
      <c r="V37" s="29"/>
      <c r="W37" s="29"/>
      <c r="X37" s="29"/>
      <c r="Y37" s="29"/>
      <c r="Z37" s="29"/>
    </row>
    <row r="38" spans="1:26" ht="12.6" customHeight="1">
      <c r="A38" s="72">
        <v>59</v>
      </c>
      <c r="B38" s="73" t="s">
        <v>32</v>
      </c>
      <c r="C38" s="77">
        <f>-Charges!C38+Revenus!C38</f>
        <v>-89797</v>
      </c>
      <c r="D38" s="53">
        <f>-Charges!D38+Revenus!D38</f>
        <v>-3552</v>
      </c>
      <c r="E38" s="53">
        <f>-Charges!E38+Revenus!E38</f>
        <v>-340916</v>
      </c>
      <c r="F38" s="54">
        <f>-Charges!F38+Revenus!F38</f>
        <v>-5575</v>
      </c>
      <c r="G38" s="53">
        <f>-Charges!G38+Revenus!G38</f>
        <v>-8539</v>
      </c>
      <c r="H38" s="53">
        <f>-Charges!H38+Revenus!H38</f>
        <v>-94043</v>
      </c>
      <c r="I38" s="53">
        <f>-Charges!I38+Revenus!I38</f>
        <v>-65303</v>
      </c>
      <c r="J38" s="53">
        <f>-Charges!J38+Revenus!J38</f>
        <v>-6450</v>
      </c>
      <c r="K38" s="53">
        <f>-Charges!K38+Revenus!K38</f>
        <v>20337</v>
      </c>
      <c r="L38" s="53">
        <f>-Charges!L38+Revenus!L38</f>
        <v>630331</v>
      </c>
      <c r="M38" s="55">
        <f t="shared" si="0"/>
        <v>36493</v>
      </c>
      <c r="N38" s="35"/>
      <c r="O38" s="100"/>
      <c r="P38" s="36"/>
      <c r="Q38" s="36"/>
      <c r="R38" s="30"/>
      <c r="S38" s="30"/>
      <c r="T38" s="31"/>
      <c r="U38" s="29"/>
      <c r="V38" s="29"/>
      <c r="W38" s="29"/>
      <c r="X38" s="29"/>
      <c r="Y38" s="29"/>
      <c r="Z38" s="29"/>
    </row>
    <row r="39" spans="1:26" ht="12.6" customHeight="1">
      <c r="A39" s="72">
        <v>60</v>
      </c>
      <c r="B39" s="73" t="s">
        <v>33</v>
      </c>
      <c r="C39" s="78">
        <f>-Charges!C39+Revenus!C39</f>
        <v>-12072337</v>
      </c>
      <c r="D39" s="56">
        <f>-Charges!D39+Revenus!D39</f>
        <v>-10497432</v>
      </c>
      <c r="E39" s="56">
        <f>-Charges!E39+Revenus!E39</f>
        <v>-36175258</v>
      </c>
      <c r="F39" s="53">
        <f>-Charges!F39+Revenus!F39</f>
        <v>-25907269</v>
      </c>
      <c r="G39" s="56">
        <f>-Charges!G39+Revenus!G39</f>
        <v>-824635</v>
      </c>
      <c r="H39" s="56">
        <f>-Charges!H39+Revenus!H39</f>
        <v>-18430687</v>
      </c>
      <c r="I39" s="53">
        <f>-Charges!I39+Revenus!I39</f>
        <v>-21566403</v>
      </c>
      <c r="J39" s="56">
        <f>-Charges!J39+Revenus!J39</f>
        <v>-4922104</v>
      </c>
      <c r="K39" s="56">
        <f>-Charges!K39+Revenus!K39</f>
        <v>3600518</v>
      </c>
      <c r="L39" s="56">
        <f>-Charges!L39+Revenus!L39</f>
        <v>128384250</v>
      </c>
      <c r="M39" s="57">
        <f t="shared" si="0"/>
        <v>1588643</v>
      </c>
      <c r="N39" s="35"/>
      <c r="O39" s="100"/>
      <c r="P39" s="36"/>
      <c r="Q39" s="36"/>
      <c r="R39" s="30"/>
      <c r="S39" s="30"/>
      <c r="T39" s="31"/>
      <c r="U39" s="29"/>
      <c r="V39" s="29"/>
      <c r="W39" s="29"/>
      <c r="X39" s="29"/>
      <c r="Y39" s="29"/>
      <c r="Z39" s="29"/>
    </row>
    <row r="40" spans="1:26" ht="12.6" customHeight="1">
      <c r="A40" s="72">
        <v>61</v>
      </c>
      <c r="B40" s="73" t="s">
        <v>34</v>
      </c>
      <c r="C40" s="77">
        <f>-Charges!C40+Revenus!C40</f>
        <v>-83366</v>
      </c>
      <c r="D40" s="53">
        <f>-Charges!D40+Revenus!D40</f>
        <v>-12922</v>
      </c>
      <c r="E40" s="53">
        <f>-Charges!E40+Revenus!E40</f>
        <v>-194212</v>
      </c>
      <c r="F40" s="54">
        <f>-Charges!F40+Revenus!F40</f>
        <v>-5629</v>
      </c>
      <c r="G40" s="53">
        <f>-Charges!G40+Revenus!G40</f>
        <v>-5575</v>
      </c>
      <c r="H40" s="53">
        <f>-Charges!H40+Revenus!H40</f>
        <v>-118300</v>
      </c>
      <c r="I40" s="53">
        <f>-Charges!I40+Revenus!I40</f>
        <v>-106077</v>
      </c>
      <c r="J40" s="53">
        <f>-Charges!J40+Revenus!J40</f>
        <v>-8590</v>
      </c>
      <c r="K40" s="53">
        <f>-Charges!K40+Revenus!K40</f>
        <v>-44164</v>
      </c>
      <c r="L40" s="53">
        <f>-Charges!L40+Revenus!L40</f>
        <v>588940</v>
      </c>
      <c r="M40" s="55">
        <f t="shared" si="0"/>
        <v>10105</v>
      </c>
      <c r="N40" s="35"/>
      <c r="O40" s="100"/>
      <c r="P40" s="36"/>
      <c r="Q40" s="36"/>
      <c r="R40" s="30"/>
      <c r="S40" s="30"/>
      <c r="T40" s="31"/>
      <c r="U40" s="29"/>
      <c r="V40" s="29"/>
      <c r="W40" s="29"/>
      <c r="X40" s="29"/>
      <c r="Y40" s="29"/>
      <c r="Z40" s="29"/>
    </row>
    <row r="41" spans="1:26" ht="12.6" customHeight="1" thickBot="1">
      <c r="A41" s="74">
        <v>62</v>
      </c>
      <c r="B41" s="75" t="s">
        <v>35</v>
      </c>
      <c r="C41" s="86">
        <f>-Charges!C41+Revenus!C41</f>
        <v>-386746</v>
      </c>
      <c r="D41" s="62">
        <f>-Charges!D41+Revenus!D41</f>
        <v>-80752</v>
      </c>
      <c r="E41" s="62">
        <f>-Charges!E41+Revenus!E41</f>
        <v>-1140694</v>
      </c>
      <c r="F41" s="63">
        <f>-Charges!F41+Revenus!F41</f>
        <v>-83147</v>
      </c>
      <c r="G41" s="62">
        <f>-Charges!G41+Revenus!G41</f>
        <v>-32169</v>
      </c>
      <c r="H41" s="62">
        <f>-Charges!H41+Revenus!H41</f>
        <v>-394900</v>
      </c>
      <c r="I41" s="63">
        <f>-Charges!I41+Revenus!I41</f>
        <v>-511149</v>
      </c>
      <c r="J41" s="62">
        <f>-Charges!J41+Revenus!J41</f>
        <v>-97034</v>
      </c>
      <c r="K41" s="62">
        <f>-Charges!K41+Revenus!K41</f>
        <v>49792</v>
      </c>
      <c r="L41" s="62">
        <f>-Charges!L41+Revenus!L41</f>
        <v>2745633</v>
      </c>
      <c r="M41" s="64">
        <f t="shared" si="0"/>
        <v>68834</v>
      </c>
      <c r="N41" s="35"/>
      <c r="O41" s="100"/>
      <c r="P41" s="36"/>
      <c r="Q41" s="36"/>
      <c r="R41" s="30"/>
      <c r="S41" s="30"/>
      <c r="T41" s="31"/>
      <c r="U41" s="29"/>
      <c r="V41" s="29"/>
      <c r="W41" s="29"/>
      <c r="X41" s="29"/>
      <c r="Y41" s="29"/>
      <c r="Z41" s="29"/>
    </row>
    <row r="42" spans="1:26" ht="18" customHeight="1" thickBot="1">
      <c r="A42" s="101" t="s">
        <v>36</v>
      </c>
      <c r="B42" s="102"/>
      <c r="C42" s="65">
        <f t="shared" ref="C42:L42" si="1">SUM(C5:C41)</f>
        <v>-63644148</v>
      </c>
      <c r="D42" s="65">
        <f t="shared" si="1"/>
        <v>-30643281</v>
      </c>
      <c r="E42" s="65">
        <f t="shared" si="1"/>
        <v>-174837820</v>
      </c>
      <c r="F42" s="66">
        <f t="shared" si="1"/>
        <v>-75645801</v>
      </c>
      <c r="G42" s="65">
        <f t="shared" si="1"/>
        <v>-5340281</v>
      </c>
      <c r="H42" s="65">
        <f t="shared" si="1"/>
        <v>-98528635</v>
      </c>
      <c r="I42" s="65">
        <f t="shared" si="1"/>
        <v>-84171992</v>
      </c>
      <c r="J42" s="65">
        <f t="shared" si="1"/>
        <v>-18936329</v>
      </c>
      <c r="K42" s="65">
        <f t="shared" si="1"/>
        <v>10475654</v>
      </c>
      <c r="L42" s="65">
        <f t="shared" si="1"/>
        <v>552529274</v>
      </c>
      <c r="M42" s="67">
        <f>SUM(C42:L42)</f>
        <v>11256641</v>
      </c>
      <c r="N42" s="35"/>
      <c r="O42" s="100"/>
      <c r="P42" s="37"/>
      <c r="Q42" s="37"/>
      <c r="R42" s="30"/>
      <c r="S42" s="30"/>
      <c r="T42" s="31"/>
      <c r="U42" s="29"/>
      <c r="V42" s="29"/>
      <c r="W42" s="29"/>
      <c r="X42" s="29"/>
      <c r="Y42" s="29"/>
      <c r="Z42" s="29"/>
    </row>
    <row r="43" spans="1:26" ht="18" customHeight="1" thickBot="1">
      <c r="A43" s="101" t="s">
        <v>55</v>
      </c>
      <c r="B43" s="102"/>
      <c r="C43" s="86">
        <f>-Charges!C43+Revenus!C43</f>
        <v>-49670373</v>
      </c>
      <c r="D43" s="68">
        <f>-Charges!D43+Revenus!D43</f>
        <v>-32017724</v>
      </c>
      <c r="E43" s="68">
        <f>-Charges!E43+Revenus!E43</f>
        <v>-169175125</v>
      </c>
      <c r="F43" s="65">
        <f>-Charges!F43+Revenus!F43</f>
        <v>-76055206</v>
      </c>
      <c r="G43" s="68">
        <f>-Charges!G43+Revenus!G43</f>
        <v>-5356348</v>
      </c>
      <c r="H43" s="68">
        <f>-Charges!H43+Revenus!H43</f>
        <v>-91675090</v>
      </c>
      <c r="I43" s="65">
        <f>-Charges!I43+Revenus!I43</f>
        <v>-81101013</v>
      </c>
      <c r="J43" s="68">
        <f>-Charges!J43+Revenus!J43</f>
        <v>-26343848</v>
      </c>
      <c r="K43" s="68">
        <f>-Charges!K43+Revenus!K43</f>
        <v>10483882</v>
      </c>
      <c r="L43" s="68">
        <f>-Charges!L43+Revenus!L43</f>
        <v>526578066</v>
      </c>
      <c r="M43" s="69">
        <f>-Charges!M43+Revenus!M43</f>
        <v>5667221</v>
      </c>
      <c r="N43" s="29"/>
      <c r="O43" s="29"/>
      <c r="P43" s="29"/>
      <c r="Q43" s="29"/>
      <c r="R43" s="30"/>
      <c r="S43" s="30"/>
      <c r="T43" s="31"/>
      <c r="U43" s="29"/>
      <c r="V43" s="29"/>
      <c r="W43" s="29"/>
      <c r="X43" s="29"/>
      <c r="Y43" s="29"/>
      <c r="Z43" s="29"/>
    </row>
    <row r="44" spans="1:26" ht="12.6" customHeight="1">
      <c r="A44" s="16"/>
      <c r="B44" s="17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29"/>
      <c r="O44" s="29"/>
      <c r="P44" s="29"/>
      <c r="Q44" s="29"/>
      <c r="R44" s="30"/>
      <c r="S44" s="30"/>
      <c r="T44" s="31"/>
      <c r="U44" s="29"/>
      <c r="V44" s="29"/>
      <c r="W44" s="29"/>
      <c r="X44" s="29"/>
      <c r="Y44" s="29"/>
      <c r="Z44" s="29"/>
    </row>
    <row r="45" spans="1:26" ht="12.6" customHeight="1">
      <c r="A45" s="16"/>
      <c r="B45" s="20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9"/>
      <c r="O45" s="29"/>
      <c r="P45" s="29"/>
      <c r="Q45" s="29"/>
      <c r="R45" s="30"/>
      <c r="S45" s="30"/>
      <c r="T45" s="31"/>
      <c r="U45" s="29"/>
      <c r="V45" s="29"/>
      <c r="W45" s="29"/>
      <c r="X45" s="29"/>
      <c r="Y45" s="29"/>
      <c r="Z45" s="29"/>
    </row>
    <row r="46" spans="1:26" ht="12.6" customHeight="1">
      <c r="A46" s="16"/>
      <c r="B46" s="22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9"/>
      <c r="O46" s="29"/>
      <c r="P46" s="29"/>
      <c r="Q46" s="29"/>
      <c r="R46" s="30"/>
      <c r="S46" s="30"/>
      <c r="T46" s="31"/>
      <c r="U46" s="29"/>
      <c r="V46" s="29"/>
      <c r="W46" s="29"/>
      <c r="X46" s="29"/>
      <c r="Y46" s="29"/>
      <c r="Z46" s="29"/>
    </row>
    <row r="47" spans="1:26" ht="12.6" customHeight="1">
      <c r="A47" s="16"/>
      <c r="B47" s="22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9"/>
      <c r="O47" s="29"/>
      <c r="P47" s="29"/>
      <c r="Q47" s="29"/>
      <c r="R47" s="30"/>
      <c r="S47" s="30"/>
      <c r="T47" s="31"/>
      <c r="U47" s="29"/>
      <c r="V47" s="29"/>
      <c r="W47" s="29"/>
      <c r="X47" s="29"/>
      <c r="Y47" s="29"/>
      <c r="Z47" s="29"/>
    </row>
    <row r="48" spans="1:26" ht="12.6" customHeight="1">
      <c r="A48" s="16"/>
      <c r="B48" s="23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9"/>
      <c r="O48" s="29"/>
      <c r="P48" s="29"/>
      <c r="Q48" s="29"/>
      <c r="R48" s="30"/>
      <c r="S48" s="30"/>
      <c r="T48" s="31"/>
      <c r="U48" s="29"/>
      <c r="V48" s="29"/>
      <c r="W48" s="29"/>
      <c r="X48" s="29"/>
      <c r="Y48" s="29"/>
      <c r="Z48" s="29"/>
    </row>
    <row r="49" spans="1:26" ht="12.6" customHeight="1">
      <c r="A49" s="16"/>
      <c r="B49" s="23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9"/>
      <c r="O49" s="29"/>
      <c r="P49" s="29"/>
      <c r="Q49" s="29"/>
      <c r="R49" s="30"/>
      <c r="S49" s="30"/>
      <c r="T49" s="31"/>
      <c r="U49" s="29"/>
      <c r="V49" s="29"/>
      <c r="W49" s="29"/>
      <c r="X49" s="29"/>
      <c r="Y49" s="29"/>
      <c r="Z49" s="29"/>
    </row>
    <row r="50" spans="1:26" ht="12.6" customHeight="1">
      <c r="A50" s="16"/>
      <c r="B50" s="23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9"/>
      <c r="O50" s="29"/>
      <c r="P50" s="29"/>
      <c r="Q50" s="29"/>
      <c r="R50" s="30"/>
      <c r="S50" s="30"/>
      <c r="T50" s="31"/>
      <c r="U50" s="29"/>
      <c r="V50" s="29"/>
      <c r="W50" s="29"/>
      <c r="X50" s="29"/>
      <c r="Y50" s="29"/>
      <c r="Z50" s="29"/>
    </row>
    <row r="51" spans="1:26" ht="12.6" customHeight="1">
      <c r="A51" s="16"/>
      <c r="B51" s="23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9"/>
      <c r="O51" s="29"/>
      <c r="P51" s="29"/>
      <c r="Q51" s="29"/>
      <c r="R51" s="30"/>
      <c r="S51" s="30"/>
      <c r="T51" s="31"/>
      <c r="U51" s="29"/>
      <c r="V51" s="29"/>
      <c r="W51" s="29"/>
      <c r="X51" s="29"/>
      <c r="Y51" s="29"/>
      <c r="Z51" s="29"/>
    </row>
    <row r="52" spans="1:26" ht="12.6" customHeight="1">
      <c r="A52" s="16"/>
      <c r="B52" s="23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9"/>
      <c r="O52" s="29"/>
      <c r="P52" s="29"/>
      <c r="Q52" s="29"/>
      <c r="R52" s="30"/>
      <c r="S52" s="30"/>
      <c r="T52" s="31"/>
      <c r="U52" s="29"/>
      <c r="V52" s="29"/>
      <c r="W52" s="29"/>
      <c r="X52" s="29"/>
      <c r="Y52" s="29"/>
      <c r="Z52" s="29"/>
    </row>
    <row r="53" spans="1:26" ht="12.6" customHeight="1">
      <c r="A53" s="16"/>
      <c r="B53" s="23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9"/>
      <c r="O53" s="29"/>
      <c r="P53" s="29"/>
      <c r="Q53" s="29"/>
      <c r="R53" s="30"/>
      <c r="S53" s="30"/>
      <c r="T53" s="31"/>
      <c r="U53" s="29"/>
      <c r="V53" s="29"/>
      <c r="W53" s="29"/>
      <c r="X53" s="29"/>
      <c r="Y53" s="29"/>
      <c r="Z53" s="29"/>
    </row>
    <row r="54" spans="1:26" ht="12.6" customHeight="1">
      <c r="A54" s="16"/>
      <c r="B54" s="24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9"/>
      <c r="O54" s="29"/>
      <c r="P54" s="29"/>
      <c r="Q54" s="29"/>
      <c r="R54" s="30"/>
      <c r="S54" s="30"/>
      <c r="T54" s="31"/>
      <c r="U54" s="29"/>
      <c r="V54" s="29"/>
      <c r="W54" s="29"/>
      <c r="X54" s="29"/>
      <c r="Y54" s="29"/>
      <c r="Z54" s="29"/>
    </row>
    <row r="55" spans="1:26" ht="12.6" customHeight="1">
      <c r="A55" s="16"/>
      <c r="B55" s="24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9"/>
      <c r="O55" s="29"/>
      <c r="P55" s="29"/>
      <c r="Q55" s="29"/>
      <c r="R55" s="30"/>
      <c r="S55" s="30"/>
      <c r="T55" s="31"/>
      <c r="U55" s="29"/>
      <c r="V55" s="29"/>
      <c r="W55" s="29"/>
      <c r="X55" s="29"/>
      <c r="Y55" s="29"/>
      <c r="Z55" s="29"/>
    </row>
    <row r="56" spans="1:26" ht="12.6" customHeight="1">
      <c r="A56" s="16"/>
      <c r="B56" s="24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  <c r="Q56" s="29"/>
      <c r="R56" s="30"/>
      <c r="S56" s="30"/>
      <c r="T56" s="31"/>
      <c r="U56" s="29"/>
      <c r="V56" s="29"/>
      <c r="W56" s="29"/>
      <c r="X56" s="29"/>
      <c r="Y56" s="29"/>
      <c r="Z56" s="29"/>
    </row>
    <row r="57" spans="1:26" ht="12.6" customHeight="1">
      <c r="A57" s="16"/>
      <c r="B57" s="24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9"/>
      <c r="O57" s="29"/>
      <c r="P57" s="29"/>
      <c r="Q57" s="29"/>
      <c r="R57" s="30"/>
      <c r="S57" s="30"/>
      <c r="T57" s="31"/>
      <c r="U57" s="29"/>
      <c r="V57" s="29"/>
      <c r="W57" s="29"/>
      <c r="X57" s="29"/>
      <c r="Y57" s="29"/>
      <c r="Z57" s="29"/>
    </row>
    <row r="58" spans="1:26" ht="12.6" customHeight="1">
      <c r="A58" s="16"/>
      <c r="B58" s="24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9"/>
      <c r="O58" s="29"/>
      <c r="P58" s="29"/>
      <c r="Q58" s="29"/>
      <c r="R58" s="29"/>
      <c r="S58" s="29"/>
      <c r="T58" s="32"/>
      <c r="U58" s="29"/>
      <c r="V58" s="29"/>
      <c r="W58" s="29"/>
      <c r="X58" s="29"/>
      <c r="Y58" s="29"/>
      <c r="Z58" s="29"/>
    </row>
    <row r="59" spans="1:26" ht="12.6" customHeight="1">
      <c r="A59" s="16"/>
      <c r="B59" s="24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9"/>
      <c r="O59" s="29"/>
      <c r="P59" s="29"/>
      <c r="Q59" s="29"/>
      <c r="R59" s="29"/>
      <c r="S59" s="29"/>
      <c r="T59" s="32"/>
      <c r="U59" s="29"/>
      <c r="V59" s="29"/>
      <c r="W59" s="29"/>
      <c r="X59" s="29"/>
      <c r="Y59" s="29"/>
      <c r="Z59" s="29"/>
    </row>
    <row r="60" spans="1:26" ht="12.6" customHeight="1">
      <c r="A60" s="16"/>
      <c r="B60" s="24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9"/>
      <c r="O60" s="29"/>
      <c r="P60" s="29"/>
      <c r="Q60" s="29"/>
      <c r="R60" s="29"/>
      <c r="S60" s="29"/>
      <c r="T60" s="32"/>
      <c r="U60" s="29"/>
      <c r="V60" s="29"/>
      <c r="W60" s="29"/>
      <c r="X60" s="29"/>
      <c r="Y60" s="29"/>
      <c r="Z60" s="29"/>
    </row>
    <row r="61" spans="1:26" ht="12.6" customHeight="1">
      <c r="A61" s="16"/>
      <c r="B61" s="24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9"/>
      <c r="O61" s="29"/>
      <c r="P61" s="29"/>
      <c r="Q61" s="29"/>
      <c r="R61" s="29"/>
      <c r="S61" s="29"/>
      <c r="T61" s="32"/>
      <c r="U61" s="29"/>
      <c r="V61" s="29"/>
      <c r="W61" s="29"/>
      <c r="X61" s="29"/>
      <c r="Y61" s="29"/>
      <c r="Z61" s="29"/>
    </row>
    <row r="62" spans="1:26" ht="12.6" customHeight="1">
      <c r="A62" s="16"/>
      <c r="B62" s="24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9"/>
      <c r="O62" s="29"/>
      <c r="P62" s="29"/>
      <c r="Q62" s="29"/>
      <c r="R62" s="29"/>
      <c r="S62" s="29"/>
      <c r="T62" s="32"/>
      <c r="U62" s="29"/>
      <c r="V62" s="29"/>
      <c r="W62" s="29"/>
      <c r="X62" s="29"/>
      <c r="Y62" s="29"/>
      <c r="Z62" s="29"/>
    </row>
    <row r="63" spans="1:26" ht="12.6" customHeight="1">
      <c r="A63" s="16"/>
      <c r="B63" s="24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9"/>
      <c r="O63" s="29"/>
      <c r="P63" s="29"/>
      <c r="Q63" s="29"/>
      <c r="R63" s="29"/>
      <c r="S63" s="29"/>
      <c r="T63" s="32"/>
      <c r="U63" s="29"/>
      <c r="V63" s="29"/>
      <c r="W63" s="29"/>
      <c r="X63" s="29"/>
      <c r="Y63" s="29"/>
      <c r="Z63" s="29"/>
    </row>
    <row r="64" spans="1:26" ht="12.6" customHeight="1">
      <c r="A64" s="16"/>
      <c r="B64" s="24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9"/>
      <c r="O64" s="29"/>
      <c r="P64" s="29"/>
      <c r="Q64" s="29"/>
      <c r="R64" s="29"/>
      <c r="S64" s="29"/>
      <c r="T64" s="32"/>
      <c r="U64" s="29"/>
      <c r="V64" s="29"/>
      <c r="W64" s="29"/>
      <c r="X64" s="29"/>
      <c r="Y64" s="29"/>
      <c r="Z64" s="29"/>
    </row>
    <row r="65" spans="1:2" ht="12.6" customHeight="1">
      <c r="A65" s="16"/>
      <c r="B65" s="24"/>
    </row>
    <row r="66" spans="1:2" ht="12.6" customHeight="1"/>
    <row r="67" spans="1:2" ht="12.6" customHeight="1"/>
    <row r="68" spans="1:2" ht="12.6" customHeight="1"/>
    <row r="69" spans="1:2" ht="12.6" customHeight="1"/>
    <row r="70" spans="1:2" ht="12.6" customHeight="1"/>
    <row r="71" spans="1:2" ht="12.6" customHeight="1"/>
    <row r="72" spans="1:2" ht="12.6" customHeight="1"/>
    <row r="73" spans="1:2" ht="12.6" customHeight="1"/>
    <row r="74" spans="1:2" ht="12.6" customHeight="1"/>
    <row r="75" spans="1:2" ht="12.6" customHeight="1"/>
    <row r="76" spans="1:2" ht="12.6" customHeight="1"/>
    <row r="77" spans="1:2" ht="12.6" customHeight="1"/>
    <row r="78" spans="1:2" ht="12.6" customHeight="1"/>
    <row r="79" spans="1:2" ht="12.6" customHeight="1"/>
    <row r="80" spans="1:2" ht="12.6" customHeight="1"/>
    <row r="81" ht="12.6" customHeight="1"/>
    <row r="82" ht="12.6" customHeight="1"/>
    <row r="83" ht="12.6" customHeight="1"/>
    <row r="84" ht="12.6" customHeight="1"/>
    <row r="85" ht="12.6" customHeight="1"/>
    <row r="86" ht="12.6" customHeight="1"/>
    <row r="87" ht="12.6" customHeight="1"/>
    <row r="88" ht="12.6" customHeight="1"/>
    <row r="89" ht="12.6" customHeight="1"/>
    <row r="90" ht="12.6" customHeight="1"/>
    <row r="91" ht="12.6" customHeight="1"/>
    <row r="92" ht="12.6" customHeight="1"/>
    <row r="93" ht="12.6" customHeight="1"/>
    <row r="94" ht="12.6" customHeight="1"/>
    <row r="95" ht="12.6" customHeight="1"/>
    <row r="96" ht="12.6" customHeight="1"/>
    <row r="97" ht="12.6" customHeight="1"/>
    <row r="98" ht="12.6" customHeight="1"/>
    <row r="99" ht="12.6" customHeight="1"/>
    <row r="100" ht="12.6" customHeight="1"/>
    <row r="101" ht="12.6" customHeight="1"/>
    <row r="102" ht="12.6" customHeight="1"/>
    <row r="103" ht="12.6" customHeight="1"/>
    <row r="104" ht="12.6" customHeight="1"/>
    <row r="105" ht="12.6" customHeight="1"/>
    <row r="106" ht="12.6" customHeight="1"/>
    <row r="107" ht="12.6" customHeight="1"/>
    <row r="108" ht="12.6" customHeight="1"/>
  </sheetData>
  <sheetProtection sheet="1" objects="1" scenarios="1"/>
  <mergeCells count="15">
    <mergeCell ref="A42:B42"/>
    <mergeCell ref="A43:B43"/>
    <mergeCell ref="O2:O4"/>
    <mergeCell ref="M2:M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A2:B4"/>
  </mergeCells>
  <pageMargins left="0.39370078740157483" right="0" top="0" bottom="0" header="0.31496062992125984" footer="0.31496062992125984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B65"/>
  <sheetViews>
    <sheetView zoomScale="125" zoomScaleNormal="125" workbookViewId="0">
      <pane xSplit="2" ySplit="4" topLeftCell="C5" activePane="bottomRight" state="frozen"/>
      <selection activeCell="A42" sqref="A42"/>
      <selection pane="topRight" activeCell="A42" sqref="A42"/>
      <selection pane="bottomLeft" activeCell="A42" sqref="A42"/>
      <selection pane="bottomRight"/>
    </sheetView>
  </sheetViews>
  <sheetFormatPr baseColWidth="10" defaultColWidth="10.7109375" defaultRowHeight="7.5" customHeight="1"/>
  <cols>
    <col min="1" max="1" width="3.28515625" style="9" customWidth="1"/>
    <col min="2" max="2" width="22.7109375" style="7" customWidth="1"/>
    <col min="3" max="3" width="11.7109375" style="12" customWidth="1"/>
    <col min="4" max="4" width="10.7109375" style="12" customWidth="1"/>
    <col min="5" max="6" width="11.7109375" style="12" customWidth="1"/>
    <col min="7" max="7" width="10.7109375" style="12" customWidth="1"/>
    <col min="8" max="8" width="11.7109375" style="12" customWidth="1"/>
    <col min="9" max="9" width="10.7109375" style="12" customWidth="1"/>
    <col min="10" max="10" width="13.7109375" style="12" customWidth="1"/>
    <col min="11" max="11" width="10.7109375" style="12" customWidth="1"/>
    <col min="12" max="12" width="11.7109375" style="12" customWidth="1"/>
    <col min="13" max="13" width="10.7109375" style="38" customWidth="1"/>
    <col min="14" max="14" width="12.7109375" style="97" customWidth="1"/>
    <col min="15" max="54" width="10.7109375" style="11"/>
    <col min="55" max="16384" width="10.7109375" style="12"/>
  </cols>
  <sheetData>
    <row r="1" spans="1:26" s="10" customFormat="1" ht="20.100000000000001" customHeight="1" thickBot="1">
      <c r="A1" s="76" t="s">
        <v>57</v>
      </c>
      <c r="B1" s="8"/>
      <c r="C1" s="39"/>
      <c r="D1" s="14"/>
      <c r="E1" s="14"/>
      <c r="F1" s="14"/>
      <c r="G1" s="14"/>
      <c r="H1" s="15"/>
      <c r="I1" s="15"/>
      <c r="J1" s="15"/>
      <c r="K1" s="15"/>
      <c r="L1" s="15"/>
      <c r="M1" s="41"/>
      <c r="N1" s="132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12.6" customHeight="1">
      <c r="A2" s="126" t="s">
        <v>41</v>
      </c>
      <c r="B2" s="127"/>
      <c r="C2" s="103" t="s">
        <v>50</v>
      </c>
      <c r="D2" s="103" t="s">
        <v>42</v>
      </c>
      <c r="E2" s="103" t="s">
        <v>52</v>
      </c>
      <c r="F2" s="103" t="s">
        <v>43</v>
      </c>
      <c r="G2" s="103" t="s">
        <v>0</v>
      </c>
      <c r="H2" s="103" t="s">
        <v>44</v>
      </c>
      <c r="I2" s="103" t="s">
        <v>1</v>
      </c>
      <c r="J2" s="103" t="s">
        <v>51</v>
      </c>
      <c r="K2" s="103" t="s">
        <v>45</v>
      </c>
      <c r="L2" s="111" t="s">
        <v>49</v>
      </c>
      <c r="M2" s="40"/>
      <c r="N2" s="133" t="s">
        <v>39</v>
      </c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ht="12.6" customHeight="1">
      <c r="A3" s="128"/>
      <c r="B3" s="129"/>
      <c r="C3" s="104"/>
      <c r="D3" s="104"/>
      <c r="E3" s="104"/>
      <c r="F3" s="104"/>
      <c r="G3" s="104"/>
      <c r="H3" s="104"/>
      <c r="I3" s="104"/>
      <c r="J3" s="104"/>
      <c r="K3" s="104"/>
      <c r="L3" s="112"/>
      <c r="M3" s="40"/>
      <c r="N3" s="134" t="s">
        <v>40</v>
      </c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ht="12.6" customHeight="1" thickBot="1">
      <c r="A4" s="130"/>
      <c r="B4" s="131"/>
      <c r="C4" s="104"/>
      <c r="D4" s="104"/>
      <c r="E4" s="104"/>
      <c r="F4" s="104"/>
      <c r="G4" s="104"/>
      <c r="H4" s="104"/>
      <c r="I4" s="104"/>
      <c r="J4" s="104"/>
      <c r="K4" s="104"/>
      <c r="L4" s="112"/>
      <c r="M4" s="40"/>
      <c r="N4" s="135">
        <v>41274</v>
      </c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ht="12.6" customHeight="1">
      <c r="A5" s="70">
        <v>1</v>
      </c>
      <c r="B5" s="90" t="s">
        <v>3</v>
      </c>
      <c r="C5" s="87">
        <f>Charges!C5/N5</f>
        <v>899.0002096436059</v>
      </c>
      <c r="D5" s="50">
        <f>Charges!D5/N5</f>
        <v>563.45621443545974</v>
      </c>
      <c r="E5" s="50">
        <f>Charges!E5/N5</f>
        <v>1397.6690026954177</v>
      </c>
      <c r="F5" s="51">
        <f>Charges!F5/N5</f>
        <v>1175.1743635819107</v>
      </c>
      <c r="G5" s="50">
        <f>Charges!G5/N5</f>
        <v>210.48331835879006</v>
      </c>
      <c r="H5" s="50">
        <f>Charges!H5/N5</f>
        <v>779.36747529200363</v>
      </c>
      <c r="I5" s="51">
        <f>Charges!I5/N5</f>
        <v>857.90266546870316</v>
      </c>
      <c r="J5" s="50">
        <f>Charges!J5/N5</f>
        <v>801.5559448936807</v>
      </c>
      <c r="K5" s="50">
        <f>Charges!K5/N5</f>
        <v>141.28796046720575</v>
      </c>
      <c r="L5" s="52">
        <f>Charges!L5/N5</f>
        <v>2159.6801138065289</v>
      </c>
      <c r="M5" s="40"/>
      <c r="N5" s="136">
        <v>33390</v>
      </c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spans="1:26" ht="12.6" customHeight="1">
      <c r="A6" s="72">
        <v>2</v>
      </c>
      <c r="B6" s="91" t="s">
        <v>4</v>
      </c>
      <c r="C6" s="88">
        <f>Charges!C6/N6</f>
        <v>461.9980784012298</v>
      </c>
      <c r="D6" s="53">
        <f>Charges!D6/N6</f>
        <v>144.96694850115296</v>
      </c>
      <c r="E6" s="53">
        <f>Charges!E6/N6</f>
        <v>1119.2132974634897</v>
      </c>
      <c r="F6" s="54">
        <f>Charges!F6/N6</f>
        <v>583.58954650269027</v>
      </c>
      <c r="G6" s="53">
        <f>Charges!G6/N6</f>
        <v>28.897770945426593</v>
      </c>
      <c r="H6" s="53">
        <f>Charges!H6/N6</f>
        <v>1163.2613374327441</v>
      </c>
      <c r="I6" s="53">
        <f>Charges!I6/N6</f>
        <v>599.25864719446577</v>
      </c>
      <c r="J6" s="53">
        <f>Charges!J6/N6</f>
        <v>647.08186010760949</v>
      </c>
      <c r="K6" s="53">
        <f>Charges!K6/N6</f>
        <v>16.542275172943889</v>
      </c>
      <c r="L6" s="55">
        <f>Charges!L6/N6</f>
        <v>617.17255956956183</v>
      </c>
      <c r="M6" s="40"/>
      <c r="N6" s="136">
        <v>2602</v>
      </c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12.6" customHeight="1">
      <c r="A7" s="72">
        <v>3</v>
      </c>
      <c r="B7" s="91" t="s">
        <v>5</v>
      </c>
      <c r="C7" s="89">
        <f>Charges!C7/N7</f>
        <v>486.09367321867325</v>
      </c>
      <c r="D7" s="56">
        <f>Charges!D7/N7</f>
        <v>125.90632678132678</v>
      </c>
      <c r="E7" s="56">
        <f>Charges!E7/N7</f>
        <v>1249.1265356265355</v>
      </c>
      <c r="F7" s="53">
        <f>Charges!F7/N7</f>
        <v>435.7515356265356</v>
      </c>
      <c r="G7" s="56">
        <f>Charges!G7/N7</f>
        <v>32.798525798525802</v>
      </c>
      <c r="H7" s="56">
        <f>Charges!H7/N7</f>
        <v>629.33353808353809</v>
      </c>
      <c r="I7" s="53">
        <f>Charges!I7/N7</f>
        <v>429.88114250614251</v>
      </c>
      <c r="J7" s="56">
        <f>Charges!J7/N7</f>
        <v>632.5795454545455</v>
      </c>
      <c r="K7" s="56">
        <f>Charges!K7/N7</f>
        <v>878.81296068796064</v>
      </c>
      <c r="L7" s="57">
        <f>Charges!L7/N7</f>
        <v>1086.5429975429975</v>
      </c>
      <c r="M7" s="40"/>
      <c r="N7" s="136">
        <v>3256</v>
      </c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2.6" customHeight="1">
      <c r="A8" s="72">
        <v>71</v>
      </c>
      <c r="B8" s="91" t="s">
        <v>37</v>
      </c>
      <c r="C8" s="88">
        <f>Charges!C8/N8</f>
        <v>411.8889118315094</v>
      </c>
      <c r="D8" s="53">
        <f>Charges!D8/N8</f>
        <v>108.36196572372496</v>
      </c>
      <c r="E8" s="53">
        <f>Charges!E8/N8</f>
        <v>1760.408837497419</v>
      </c>
      <c r="F8" s="54">
        <f>Charges!F8/N8</f>
        <v>361.41028288251084</v>
      </c>
      <c r="G8" s="53">
        <f>Charges!G8/N8</f>
        <v>29.280817674994839</v>
      </c>
      <c r="H8" s="53">
        <f>Charges!H8/N8</f>
        <v>532.21329754284534</v>
      </c>
      <c r="I8" s="53">
        <f>Charges!I8/N8</f>
        <v>431.58558744579807</v>
      </c>
      <c r="J8" s="53">
        <f>Charges!J8/N8</f>
        <v>879.91368986165605</v>
      </c>
      <c r="K8" s="53">
        <f>Charges!K8/N8</f>
        <v>21.588065248812718</v>
      </c>
      <c r="L8" s="55">
        <f>Charges!L8/N8</f>
        <v>1509.2620276688003</v>
      </c>
      <c r="M8" s="40"/>
      <c r="N8" s="136">
        <v>4843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ht="12.6" customHeight="1">
      <c r="A9" s="72">
        <v>6</v>
      </c>
      <c r="B9" s="91" t="s">
        <v>6</v>
      </c>
      <c r="C9" s="89">
        <f>Charges!C9/N9</f>
        <v>528.26050955414007</v>
      </c>
      <c r="D9" s="56">
        <f>Charges!D9/N9</f>
        <v>153.45859872611464</v>
      </c>
      <c r="E9" s="56">
        <f>Charges!E9/N9</f>
        <v>1278.424203821656</v>
      </c>
      <c r="F9" s="53">
        <f>Charges!F9/N9</f>
        <v>348.14585987261148</v>
      </c>
      <c r="G9" s="56">
        <f>Charges!G9/N9</f>
        <v>31.184076433121017</v>
      </c>
      <c r="H9" s="56">
        <f>Charges!H9/N9</f>
        <v>425.90191082802545</v>
      </c>
      <c r="I9" s="53">
        <f>Charges!I9/N9</f>
        <v>345.52675159235667</v>
      </c>
      <c r="J9" s="56">
        <f>Charges!J9/N9</f>
        <v>725.22993630573251</v>
      </c>
      <c r="K9" s="56">
        <f>Charges!K9/N9</f>
        <v>743.40764331210187</v>
      </c>
      <c r="L9" s="57">
        <f>Charges!L9/N9</f>
        <v>609.11019108280254</v>
      </c>
      <c r="M9" s="40"/>
      <c r="N9" s="136">
        <v>1570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ht="12.6" customHeight="1">
      <c r="A10" s="72">
        <v>7</v>
      </c>
      <c r="B10" s="91" t="s">
        <v>7</v>
      </c>
      <c r="C10" s="88">
        <f>Charges!C10/N10</f>
        <v>413.95411887382693</v>
      </c>
      <c r="D10" s="53">
        <f>Charges!D10/N10</f>
        <v>146.3206465067779</v>
      </c>
      <c r="E10" s="53">
        <f>Charges!E10/N10</f>
        <v>1459.4781021897811</v>
      </c>
      <c r="F10" s="54">
        <f>Charges!F10/N10</f>
        <v>184.73201251303442</v>
      </c>
      <c r="G10" s="53">
        <f>Charges!G10/N10</f>
        <v>29.626694473409803</v>
      </c>
      <c r="H10" s="53">
        <f>Charges!H10/N10</f>
        <v>718.67935349322215</v>
      </c>
      <c r="I10" s="53">
        <f>Charges!I10/N10</f>
        <v>530.06256517205418</v>
      </c>
      <c r="J10" s="53">
        <f>Charges!J10/N10</f>
        <v>707.09854014598545</v>
      </c>
      <c r="K10" s="53">
        <f>Charges!K10/N10</f>
        <v>171.88425443169967</v>
      </c>
      <c r="L10" s="55">
        <f>Charges!L10/N10</f>
        <v>594.15067778936395</v>
      </c>
      <c r="M10" s="40"/>
      <c r="N10" s="136">
        <v>1918</v>
      </c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12.6" customHeight="1">
      <c r="A11" s="72">
        <v>8</v>
      </c>
      <c r="B11" s="91" t="s">
        <v>8</v>
      </c>
      <c r="C11" s="89">
        <f>Charges!C11/N11</f>
        <v>1075.7743190661479</v>
      </c>
      <c r="D11" s="56">
        <f>Charges!D11/N11</f>
        <v>105.44747081712062</v>
      </c>
      <c r="E11" s="56">
        <f>Charges!E11/N11</f>
        <v>1185.3891050583657</v>
      </c>
      <c r="F11" s="53">
        <f>Charges!F11/N11</f>
        <v>74.377431906614788</v>
      </c>
      <c r="G11" s="56">
        <f>Charges!G11/N11</f>
        <v>53.972762645914393</v>
      </c>
      <c r="H11" s="56">
        <f>Charges!H11/N11</f>
        <v>428.56420233463035</v>
      </c>
      <c r="I11" s="53">
        <f>Charges!I11/N11</f>
        <v>775.4747081712062</v>
      </c>
      <c r="J11" s="56">
        <f>Charges!J11/N11</f>
        <v>684.84046692607001</v>
      </c>
      <c r="K11" s="56">
        <f>Charges!K11/N11</f>
        <v>205.02334630350194</v>
      </c>
      <c r="L11" s="57">
        <f>Charges!L11/N11</f>
        <v>686.31517509727621</v>
      </c>
      <c r="M11" s="40"/>
      <c r="N11" s="136">
        <v>257</v>
      </c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12.6" customHeight="1">
      <c r="A12" s="72">
        <v>9</v>
      </c>
      <c r="B12" s="91" t="s">
        <v>9</v>
      </c>
      <c r="C12" s="88">
        <f>Charges!C12/N12</f>
        <v>424.66013071895424</v>
      </c>
      <c r="D12" s="53">
        <f>Charges!D12/N12</f>
        <v>150.04575163398692</v>
      </c>
      <c r="E12" s="53">
        <f>Charges!E12/N12</f>
        <v>1190.0741491999099</v>
      </c>
      <c r="F12" s="54">
        <f>Charges!F12/N12</f>
        <v>342.1129141311697</v>
      </c>
      <c r="G12" s="53">
        <f>Charges!G12/N12</f>
        <v>36.907144466982196</v>
      </c>
      <c r="H12" s="53">
        <f>Charges!H12/N12</f>
        <v>583.40072120802347</v>
      </c>
      <c r="I12" s="53">
        <f>Charges!I12/N12</f>
        <v>265.39057922019384</v>
      </c>
      <c r="J12" s="53">
        <f>Charges!J12/N12</f>
        <v>646.16362407031784</v>
      </c>
      <c r="K12" s="53">
        <f>Charges!K12/N12</f>
        <v>732.33941852603107</v>
      </c>
      <c r="L12" s="55">
        <f>Charges!L12/N12</f>
        <v>583.14018480955599</v>
      </c>
      <c r="M12" s="40"/>
      <c r="N12" s="136">
        <v>4437</v>
      </c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ht="12.6" customHeight="1">
      <c r="A13" s="72">
        <v>10</v>
      </c>
      <c r="B13" s="91" t="s">
        <v>10</v>
      </c>
      <c r="C13" s="89">
        <f>Charges!C13/N13</f>
        <v>473.96670135275753</v>
      </c>
      <c r="D13" s="56">
        <f>Charges!D13/N13</f>
        <v>77.933402705515093</v>
      </c>
      <c r="E13" s="56">
        <f>Charges!E13/N13</f>
        <v>1686.942767950052</v>
      </c>
      <c r="F13" s="53">
        <f>Charges!F13/N13</f>
        <v>50.94901144640999</v>
      </c>
      <c r="G13" s="56">
        <f>Charges!G13/N13</f>
        <v>33.01664932362123</v>
      </c>
      <c r="H13" s="56">
        <f>Charges!H13/N13</f>
        <v>571.42039542143596</v>
      </c>
      <c r="I13" s="53">
        <f>Charges!I13/N13</f>
        <v>553.98126951092615</v>
      </c>
      <c r="J13" s="56">
        <f>Charges!J13/N13</f>
        <v>626.16441207075968</v>
      </c>
      <c r="K13" s="56">
        <f>Charges!K13/N13</f>
        <v>1224.8969823100936</v>
      </c>
      <c r="L13" s="57">
        <f>Charges!L13/N13</f>
        <v>340.88137356919873</v>
      </c>
      <c r="M13" s="40"/>
      <c r="N13" s="136">
        <v>961</v>
      </c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 ht="12.6" customHeight="1">
      <c r="A14" s="72">
        <v>11</v>
      </c>
      <c r="B14" s="91" t="s">
        <v>11</v>
      </c>
      <c r="C14" s="88">
        <f>Charges!C14/N14</f>
        <v>489.61663366336631</v>
      </c>
      <c r="D14" s="53">
        <f>Charges!D14/N14</f>
        <v>166.21049504950494</v>
      </c>
      <c r="E14" s="53">
        <f>Charges!E14/N14</f>
        <v>1434.6372277227722</v>
      </c>
      <c r="F14" s="54">
        <f>Charges!F14/N14</f>
        <v>451.40930693069305</v>
      </c>
      <c r="G14" s="53">
        <f>Charges!G14/N14</f>
        <v>33.900990099009903</v>
      </c>
      <c r="H14" s="53">
        <f>Charges!H14/N14</f>
        <v>690.57960396039607</v>
      </c>
      <c r="I14" s="53">
        <f>Charges!I14/N14</f>
        <v>544.91485148514846</v>
      </c>
      <c r="J14" s="53">
        <f>Charges!J14/N14</f>
        <v>637.9150495049505</v>
      </c>
      <c r="K14" s="53">
        <f>Charges!K14/N14</f>
        <v>1266.3562376237624</v>
      </c>
      <c r="L14" s="55">
        <f>Charges!L14/N14</f>
        <v>524.83564356435647</v>
      </c>
      <c r="M14" s="40"/>
      <c r="N14" s="136">
        <v>5050</v>
      </c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ht="12.6" customHeight="1">
      <c r="A15" s="72">
        <v>12</v>
      </c>
      <c r="B15" s="91" t="s">
        <v>12</v>
      </c>
      <c r="C15" s="89">
        <f>Charges!C15/N15</f>
        <v>584.16749837274892</v>
      </c>
      <c r="D15" s="56">
        <f>Charges!D15/N15</f>
        <v>299.71013234975049</v>
      </c>
      <c r="E15" s="56">
        <f>Charges!E15/N15</f>
        <v>1269.3527880234324</v>
      </c>
      <c r="F15" s="53">
        <f>Charges!F15/N15</f>
        <v>283.08440008678673</v>
      </c>
      <c r="G15" s="56">
        <f>Charges!G15/N15</f>
        <v>29.603818615751791</v>
      </c>
      <c r="H15" s="56">
        <f>Charges!H15/N15</f>
        <v>535.69277500542421</v>
      </c>
      <c r="I15" s="53">
        <f>Charges!I15/N15</f>
        <v>288.85723584291605</v>
      </c>
      <c r="J15" s="56">
        <f>Charges!J15/N15</f>
        <v>678.24734215665001</v>
      </c>
      <c r="K15" s="56">
        <f>Charges!K15/N15</f>
        <v>715.26882187025387</v>
      </c>
      <c r="L15" s="57">
        <f>Charges!L15/N15</f>
        <v>573.97396398351054</v>
      </c>
      <c r="M15" s="40"/>
      <c r="N15" s="136">
        <v>4609</v>
      </c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12.6" customHeight="1">
      <c r="A16" s="72">
        <v>73</v>
      </c>
      <c r="B16" s="91" t="s">
        <v>47</v>
      </c>
      <c r="C16" s="88">
        <f>Charges!C16/N16</f>
        <v>361.7122826696579</v>
      </c>
      <c r="D16" s="53">
        <f>Charges!D16/N16</f>
        <v>122.35793606281548</v>
      </c>
      <c r="E16" s="53">
        <f>Charges!E16/N16</f>
        <v>1315.6475602916432</v>
      </c>
      <c r="F16" s="54">
        <f>Charges!F16/N16</f>
        <v>292.87874369040941</v>
      </c>
      <c r="G16" s="53">
        <f>Charges!G16/N16</f>
        <v>31.531688166012337</v>
      </c>
      <c r="H16" s="53">
        <f>Charges!H16/N16</f>
        <v>699.00168255748736</v>
      </c>
      <c r="I16" s="53">
        <f>Charges!I16/N16</f>
        <v>345.28693213684801</v>
      </c>
      <c r="J16" s="53">
        <f>Charges!J16/N16</f>
        <v>530.25350532809875</v>
      </c>
      <c r="K16" s="53">
        <f>Charges!K16/N16</f>
        <v>255.32091979809312</v>
      </c>
      <c r="L16" s="55">
        <f>Charges!L16/N16</f>
        <v>987.8839035333707</v>
      </c>
      <c r="M16" s="40"/>
      <c r="N16" s="136">
        <v>8915</v>
      </c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12.6" customHeight="1">
      <c r="A17" s="72">
        <v>15</v>
      </c>
      <c r="B17" s="91" t="s">
        <v>13</v>
      </c>
      <c r="C17" s="89">
        <f>Charges!C17/N17</f>
        <v>540.7658723256219</v>
      </c>
      <c r="D17" s="56">
        <f>Charges!D17/N17</f>
        <v>149.05340059140721</v>
      </c>
      <c r="E17" s="56">
        <f>Charges!E17/N17</f>
        <v>1183.9537310836668</v>
      </c>
      <c r="F17" s="53">
        <f>Charges!F17/N17</f>
        <v>284.57122977909199</v>
      </c>
      <c r="G17" s="56">
        <f>Charges!G17/N17</f>
        <v>30.025047834405985</v>
      </c>
      <c r="H17" s="56">
        <f>Charges!H17/N17</f>
        <v>729.67350843624979</v>
      </c>
      <c r="I17" s="53">
        <f>Charges!I17/N17</f>
        <v>353.65002609149417</v>
      </c>
      <c r="J17" s="56">
        <f>Charges!J17/N17</f>
        <v>456.88693685858408</v>
      </c>
      <c r="K17" s="56">
        <f>Charges!K17/N17</f>
        <v>879.11358497129936</v>
      </c>
      <c r="L17" s="57">
        <f>Charges!L17/N17</f>
        <v>407.14976517655242</v>
      </c>
      <c r="M17" s="40"/>
      <c r="N17" s="136">
        <v>5749</v>
      </c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ht="12.6" customHeight="1">
      <c r="A18" s="72">
        <v>16</v>
      </c>
      <c r="B18" s="91" t="s">
        <v>14</v>
      </c>
      <c r="C18" s="88">
        <f>Charges!C18/N18</f>
        <v>316.31356114334835</v>
      </c>
      <c r="D18" s="53">
        <f>Charges!D18/N18</f>
        <v>140.71674188695465</v>
      </c>
      <c r="E18" s="53">
        <f>Charges!E18/N18</f>
        <v>1446.0012894906513</v>
      </c>
      <c r="F18" s="54">
        <f>Charges!F18/N18</f>
        <v>125.32473672899205</v>
      </c>
      <c r="G18" s="53">
        <f>Charges!G18/N18</f>
        <v>32.940683430045134</v>
      </c>
      <c r="H18" s="53">
        <f>Charges!H18/N18</f>
        <v>528.9256393724479</v>
      </c>
      <c r="I18" s="53">
        <f>Charges!I18/N18</f>
        <v>868.94455190199869</v>
      </c>
      <c r="J18" s="53">
        <f>Charges!J18/N18</f>
        <v>492.9518590156888</v>
      </c>
      <c r="K18" s="53">
        <f>Charges!K18/N18</f>
        <v>438.35783365570597</v>
      </c>
      <c r="L18" s="55">
        <f>Charges!L18/N18</f>
        <v>312.02901353965183</v>
      </c>
      <c r="M18" s="40"/>
      <c r="N18" s="136">
        <v>4653</v>
      </c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ht="12.6" customHeight="1">
      <c r="A19" s="72">
        <v>18</v>
      </c>
      <c r="B19" s="91" t="s">
        <v>15</v>
      </c>
      <c r="C19" s="89">
        <f>Charges!C19/N19</f>
        <v>626.78425925925922</v>
      </c>
      <c r="D19" s="56">
        <f>Charges!D19/N19</f>
        <v>110.24907407407407</v>
      </c>
      <c r="E19" s="56">
        <f>Charges!E19/N19</f>
        <v>1185.9657407407408</v>
      </c>
      <c r="F19" s="53">
        <f>Charges!F19/N19</f>
        <v>69.162962962962965</v>
      </c>
      <c r="G19" s="56">
        <f>Charges!G19/N19</f>
        <v>33.513888888888886</v>
      </c>
      <c r="H19" s="56">
        <f>Charges!H19/N19</f>
        <v>518.34629629629626</v>
      </c>
      <c r="I19" s="53">
        <f>Charges!I19/N19</f>
        <v>428.56759259259258</v>
      </c>
      <c r="J19" s="56">
        <f>Charges!J19/N19</f>
        <v>483.32777777777778</v>
      </c>
      <c r="K19" s="56">
        <f>Charges!K19/N19</f>
        <v>621.5787037037037</v>
      </c>
      <c r="L19" s="57">
        <f>Charges!L19/N19</f>
        <v>422.5398148148148</v>
      </c>
      <c r="M19" s="40"/>
      <c r="N19" s="136">
        <v>1080</v>
      </c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ht="12.6" customHeight="1">
      <c r="A20" s="72">
        <v>19</v>
      </c>
      <c r="B20" s="91" t="s">
        <v>16</v>
      </c>
      <c r="C20" s="88">
        <f>Charges!C20/N20</f>
        <v>972.44761904761901</v>
      </c>
      <c r="D20" s="53">
        <f>Charges!D20/N20</f>
        <v>78.180952380952377</v>
      </c>
      <c r="E20" s="53">
        <f>Charges!E20/N20</f>
        <v>725.74285714285713</v>
      </c>
      <c r="F20" s="54">
        <f>Charges!F20/N20</f>
        <v>34.019047619047619</v>
      </c>
      <c r="G20" s="53">
        <f>Charges!G20/N20</f>
        <v>74.657142857142858</v>
      </c>
      <c r="H20" s="53">
        <f>Charges!H20/N20</f>
        <v>667.27619047619044</v>
      </c>
      <c r="I20" s="53">
        <f>Charges!I20/N20</f>
        <v>418.1142857142857</v>
      </c>
      <c r="J20" s="53">
        <f>Charges!J20/N20</f>
        <v>606.57142857142856</v>
      </c>
      <c r="K20" s="53">
        <f>Charges!K20/N20</f>
        <v>85.657142857142858</v>
      </c>
      <c r="L20" s="55">
        <f>Charges!L20/N20</f>
        <v>415.35238095238094</v>
      </c>
      <c r="M20" s="40"/>
      <c r="N20" s="136">
        <v>105</v>
      </c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ht="12.6" customHeight="1">
      <c r="A21" s="72">
        <v>20</v>
      </c>
      <c r="B21" s="91" t="s">
        <v>17</v>
      </c>
      <c r="C21" s="89">
        <f>Charges!C21/N21</f>
        <v>422.30716723549489</v>
      </c>
      <c r="D21" s="56">
        <f>Charges!D21/N21</f>
        <v>109.29351535836177</v>
      </c>
      <c r="E21" s="56">
        <f>Charges!E21/N21</f>
        <v>1479.4132318193751</v>
      </c>
      <c r="F21" s="53">
        <f>Charges!F21/N21</f>
        <v>165.43397217117354</v>
      </c>
      <c r="G21" s="56">
        <f>Charges!G21/N21</f>
        <v>34.611184037805195</v>
      </c>
      <c r="H21" s="56">
        <f>Charges!H21/N21</f>
        <v>721.18482541349431</v>
      </c>
      <c r="I21" s="53">
        <f>Charges!I21/N21</f>
        <v>255.35258598057234</v>
      </c>
      <c r="J21" s="56">
        <f>Charges!J21/N21</f>
        <v>533.70412181674976</v>
      </c>
      <c r="K21" s="56">
        <f>Charges!K21/N21</f>
        <v>189.79705959569441</v>
      </c>
      <c r="L21" s="57">
        <f>Charges!L21/N21</f>
        <v>390.75794171698607</v>
      </c>
      <c r="M21" s="40"/>
      <c r="N21" s="136">
        <v>3809</v>
      </c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ht="12.6" customHeight="1">
      <c r="A22" s="72">
        <v>21</v>
      </c>
      <c r="B22" s="91" t="s">
        <v>18</v>
      </c>
      <c r="C22" s="88">
        <f>Charges!C22/N22</f>
        <v>341.89398572884812</v>
      </c>
      <c r="D22" s="53">
        <f>Charges!D22/N22</f>
        <v>127.3914373088685</v>
      </c>
      <c r="E22" s="53">
        <f>Charges!E22/N22</f>
        <v>1247.8007135575942</v>
      </c>
      <c r="F22" s="54">
        <f>Charges!F22/N22</f>
        <v>95.47502548419979</v>
      </c>
      <c r="G22" s="53">
        <f>Charges!G22/N22</f>
        <v>30.156982670744139</v>
      </c>
      <c r="H22" s="53">
        <f>Charges!H22/N22</f>
        <v>598.85677879714581</v>
      </c>
      <c r="I22" s="53">
        <f>Charges!I22/N22</f>
        <v>364.62436289500511</v>
      </c>
      <c r="J22" s="53">
        <f>Charges!J22/N22</f>
        <v>602.16921508664632</v>
      </c>
      <c r="K22" s="53">
        <f>Charges!K22/N22</f>
        <v>191.56523955147807</v>
      </c>
      <c r="L22" s="55">
        <f>Charges!L22/N22</f>
        <v>819.99796126401634</v>
      </c>
      <c r="M22" s="40"/>
      <c r="N22" s="136">
        <v>1962</v>
      </c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12.6" customHeight="1">
      <c r="A23" s="72">
        <v>22</v>
      </c>
      <c r="B23" s="91" t="s">
        <v>19</v>
      </c>
      <c r="C23" s="89">
        <f>Charges!C23/N23</f>
        <v>476.54139344262296</v>
      </c>
      <c r="D23" s="56">
        <f>Charges!D23/N23</f>
        <v>141.76844262295083</v>
      </c>
      <c r="E23" s="56">
        <f>Charges!E23/N23</f>
        <v>1542.0061475409836</v>
      </c>
      <c r="F23" s="53">
        <f>Charges!F23/N23</f>
        <v>416.17254098360655</v>
      </c>
      <c r="G23" s="56">
        <f>Charges!G23/N23</f>
        <v>31.23483606557377</v>
      </c>
      <c r="H23" s="56">
        <f>Charges!H23/N23</f>
        <v>682.78647540983604</v>
      </c>
      <c r="I23" s="53">
        <f>Charges!I23/N23</f>
        <v>383.26803278688527</v>
      </c>
      <c r="J23" s="56">
        <f>Charges!J23/N23</f>
        <v>617.18032786885249</v>
      </c>
      <c r="K23" s="56">
        <f>Charges!K23/N23</f>
        <v>38.283606557377048</v>
      </c>
      <c r="L23" s="57">
        <f>Charges!L23/N23</f>
        <v>239.48237704918031</v>
      </c>
      <c r="M23" s="40"/>
      <c r="N23" s="136">
        <v>2440</v>
      </c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ht="12.6" customHeight="1">
      <c r="A24" s="72">
        <v>23</v>
      </c>
      <c r="B24" s="91" t="s">
        <v>20</v>
      </c>
      <c r="C24" s="88">
        <f>Charges!C24/N24</f>
        <v>337</v>
      </c>
      <c r="D24" s="53">
        <f>Charges!D24/N24</f>
        <v>69.605381165919283</v>
      </c>
      <c r="E24" s="53">
        <f>Charges!E24/N24</f>
        <v>2008.9596412556054</v>
      </c>
      <c r="F24" s="54">
        <f>Charges!F24/N24</f>
        <v>51.627802690582961</v>
      </c>
      <c r="G24" s="53">
        <f>Charges!G24/N24</f>
        <v>39.376681614349778</v>
      </c>
      <c r="H24" s="53">
        <f>Charges!H24/N24</f>
        <v>453.75784753363229</v>
      </c>
      <c r="I24" s="53">
        <f>Charges!I24/N24</f>
        <v>79.02242152466367</v>
      </c>
      <c r="J24" s="53">
        <f>Charges!J24/N24</f>
        <v>532.51569506726457</v>
      </c>
      <c r="K24" s="53">
        <f>Charges!K24/N24</f>
        <v>129.69058295964126</v>
      </c>
      <c r="L24" s="55">
        <f>Charges!L24/N24</f>
        <v>504.43497757847535</v>
      </c>
      <c r="M24" s="40"/>
      <c r="N24" s="136">
        <v>223</v>
      </c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ht="12.6" customHeight="1">
      <c r="A25" s="72">
        <v>24</v>
      </c>
      <c r="B25" s="91" t="s">
        <v>21</v>
      </c>
      <c r="C25" s="89">
        <f>Charges!C25/N25</f>
        <v>306.16078431372551</v>
      </c>
      <c r="D25" s="56">
        <f>Charges!D25/N25</f>
        <v>89.227450980392163</v>
      </c>
      <c r="E25" s="56">
        <f>Charges!E25/N25</f>
        <v>1984.9686274509804</v>
      </c>
      <c r="F25" s="53">
        <f>Charges!F25/N25</f>
        <v>24.478431372549018</v>
      </c>
      <c r="G25" s="56">
        <f>Charges!G25/N25</f>
        <v>45.011764705882356</v>
      </c>
      <c r="H25" s="56">
        <f>Charges!H25/N25</f>
        <v>430.18039215686275</v>
      </c>
      <c r="I25" s="53">
        <f>Charges!I25/N25</f>
        <v>276.52156862745096</v>
      </c>
      <c r="J25" s="56">
        <f>Charges!J25/N25</f>
        <v>550.14509803921567</v>
      </c>
      <c r="K25" s="56">
        <f>Charges!K25/N25</f>
        <v>207.10588235294117</v>
      </c>
      <c r="L25" s="57">
        <f>Charges!L25/N25</f>
        <v>208.62745098039215</v>
      </c>
      <c r="M25" s="40"/>
      <c r="N25" s="136">
        <v>255</v>
      </c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ht="12.6" customHeight="1">
      <c r="A26" s="72">
        <v>25</v>
      </c>
      <c r="B26" s="91" t="s">
        <v>22</v>
      </c>
      <c r="C26" s="88">
        <f>Charges!C26/N26</f>
        <v>470.30370370370372</v>
      </c>
      <c r="D26" s="53">
        <f>Charges!D26/N26</f>
        <v>96.985185185185188</v>
      </c>
      <c r="E26" s="53">
        <f>Charges!E26/N26</f>
        <v>1540.8222222222223</v>
      </c>
      <c r="F26" s="54">
        <f>Charges!F26/N26</f>
        <v>191.4</v>
      </c>
      <c r="G26" s="53">
        <f>Charges!G26/N26</f>
        <v>28.722222222222221</v>
      </c>
      <c r="H26" s="53">
        <f>Charges!H26/N26</f>
        <v>553.37777777777774</v>
      </c>
      <c r="I26" s="53">
        <f>Charges!I26/N26</f>
        <v>855.56296296296296</v>
      </c>
      <c r="J26" s="53">
        <f>Charges!J26/N26</f>
        <v>919.09629629629626</v>
      </c>
      <c r="K26" s="53">
        <f>Charges!K26/N26</f>
        <v>91.374074074074073</v>
      </c>
      <c r="L26" s="55">
        <f>Charges!L26/N26</f>
        <v>1060.5074074074073</v>
      </c>
      <c r="M26" s="40"/>
      <c r="N26" s="136">
        <v>270</v>
      </c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12.6" customHeight="1">
      <c r="A27" s="72">
        <v>72</v>
      </c>
      <c r="B27" s="91" t="s">
        <v>38</v>
      </c>
      <c r="C27" s="89">
        <f>Charges!C27/N27</f>
        <v>697.16172953081877</v>
      </c>
      <c r="D27" s="56">
        <f>Charges!D27/N27</f>
        <v>251.93477460901565</v>
      </c>
      <c r="E27" s="56">
        <f>Charges!E27/N27</f>
        <v>1708.2784728610854</v>
      </c>
      <c r="F27" s="53">
        <f>Charges!F27/N27</f>
        <v>318.22180312787486</v>
      </c>
      <c r="G27" s="56">
        <f>Charges!G27/N27</f>
        <v>215.91766329346825</v>
      </c>
      <c r="H27" s="56">
        <f>Charges!H27/N27</f>
        <v>690.45188592456304</v>
      </c>
      <c r="I27" s="53">
        <f>Charges!I27/N27</f>
        <v>519.2413063477461</v>
      </c>
      <c r="J27" s="56">
        <f>Charges!J27/N27</f>
        <v>592.78141674333028</v>
      </c>
      <c r="K27" s="56">
        <f>Charges!K27/N27</f>
        <v>201.18942042318307</v>
      </c>
      <c r="L27" s="57">
        <f>Charges!L27/N27</f>
        <v>693.43643054277834</v>
      </c>
      <c r="M27" s="40"/>
      <c r="N27" s="136">
        <v>10870</v>
      </c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12.6" customHeight="1">
      <c r="A28" s="72">
        <v>33</v>
      </c>
      <c r="B28" s="91" t="s">
        <v>23</v>
      </c>
      <c r="C28" s="88">
        <f>Charges!C28/N28</f>
        <v>1066.1610738255033</v>
      </c>
      <c r="D28" s="53">
        <f>Charges!D28/N28</f>
        <v>163.63534675615213</v>
      </c>
      <c r="E28" s="53">
        <f>Charges!E28/N28</f>
        <v>1307.4854586129754</v>
      </c>
      <c r="F28" s="54">
        <f>Charges!F28/N28</f>
        <v>201.38702460850112</v>
      </c>
      <c r="G28" s="53">
        <f>Charges!G28/N28</f>
        <v>68.008948545861301</v>
      </c>
      <c r="H28" s="53">
        <f>Charges!H28/N28</f>
        <v>515.89261744966439</v>
      </c>
      <c r="I28" s="53">
        <f>Charges!I28/N28</f>
        <v>865.97539149888144</v>
      </c>
      <c r="J28" s="53">
        <f>Charges!J28/N28</f>
        <v>1432.6085011185683</v>
      </c>
      <c r="K28" s="53">
        <f>Charges!K28/N28</f>
        <v>66.138702460850112</v>
      </c>
      <c r="L28" s="55">
        <f>Charges!L28/N28</f>
        <v>886.50559284116332</v>
      </c>
      <c r="M28" s="40"/>
      <c r="N28" s="136">
        <v>447</v>
      </c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12.6" customHeight="1">
      <c r="A29" s="72">
        <v>35</v>
      </c>
      <c r="B29" s="91" t="s">
        <v>24</v>
      </c>
      <c r="C29" s="89">
        <f>Charges!C29/N29</f>
        <v>741.16068866571015</v>
      </c>
      <c r="D29" s="56">
        <f>Charges!D29/N29</f>
        <v>500.97274031563848</v>
      </c>
      <c r="E29" s="56">
        <f>Charges!E29/N29</f>
        <v>1306.2022955523673</v>
      </c>
      <c r="F29" s="53">
        <f>Charges!F29/N29</f>
        <v>198.63845050215207</v>
      </c>
      <c r="G29" s="56">
        <f>Charges!G29/N29</f>
        <v>59.78909612625538</v>
      </c>
      <c r="H29" s="56">
        <f>Charges!H29/N29</f>
        <v>492.53515064562413</v>
      </c>
      <c r="I29" s="53">
        <f>Charges!I29/N29</f>
        <v>586.35868005738882</v>
      </c>
      <c r="J29" s="56">
        <f>Charges!J29/N29</f>
        <v>763.68436154949779</v>
      </c>
      <c r="K29" s="56">
        <f>Charges!K29/N29</f>
        <v>577.90243902439022</v>
      </c>
      <c r="L29" s="57">
        <f>Charges!L29/N29</f>
        <v>928.50358680057388</v>
      </c>
      <c r="M29" s="40"/>
      <c r="N29" s="136">
        <v>697</v>
      </c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12.6" customHeight="1">
      <c r="A30" s="72">
        <v>74</v>
      </c>
      <c r="B30" s="91" t="s">
        <v>48</v>
      </c>
      <c r="C30" s="88">
        <f>Charges!C30/N30</f>
        <v>449.20717730318785</v>
      </c>
      <c r="D30" s="53">
        <f>Charges!D30/N30</f>
        <v>144.56109475793824</v>
      </c>
      <c r="E30" s="53">
        <f>Charges!E30/N30</f>
        <v>1723.4052107471659</v>
      </c>
      <c r="F30" s="54">
        <f>Charges!F30/N30</f>
        <v>112.70025677960794</v>
      </c>
      <c r="G30" s="53">
        <f>Charges!G30/N30</f>
        <v>29.53817248074153</v>
      </c>
      <c r="H30" s="53">
        <f>Charges!H30/N30</f>
        <v>733.074653973821</v>
      </c>
      <c r="I30" s="53">
        <f>Charges!I30/N30</f>
        <v>386.83065071710405</v>
      </c>
      <c r="J30" s="53">
        <f>Charges!J30/N30</f>
        <v>233.67927600676396</v>
      </c>
      <c r="K30" s="53">
        <f>Charges!K30/N30</f>
        <v>216.17824262541492</v>
      </c>
      <c r="L30" s="55">
        <f>Charges!L30/N30</f>
        <v>414.83741466775223</v>
      </c>
      <c r="M30" s="40"/>
      <c r="N30" s="136">
        <v>15967</v>
      </c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12.6" customHeight="1">
      <c r="A31" s="72">
        <v>49</v>
      </c>
      <c r="B31" s="91" t="s">
        <v>25</v>
      </c>
      <c r="C31" s="89">
        <f>Charges!C31/N31</f>
        <v>432.52134831460677</v>
      </c>
      <c r="D31" s="56">
        <f>Charges!D31/N31</f>
        <v>296.07415730337078</v>
      </c>
      <c r="E31" s="56">
        <f>Charges!E31/N31</f>
        <v>1127.1191011235956</v>
      </c>
      <c r="F31" s="53">
        <f>Charges!F31/N31</f>
        <v>231.0314606741573</v>
      </c>
      <c r="G31" s="56">
        <f>Charges!G31/N31</f>
        <v>28.204494382022471</v>
      </c>
      <c r="H31" s="56">
        <f>Charges!H31/N31</f>
        <v>503.57303370786519</v>
      </c>
      <c r="I31" s="53">
        <f>Charges!I31/N31</f>
        <v>497.48988764044941</v>
      </c>
      <c r="J31" s="56">
        <f>Charges!J31/N31</f>
        <v>503.41573033707863</v>
      </c>
      <c r="K31" s="56">
        <f>Charges!K31/N31</f>
        <v>234.68764044943819</v>
      </c>
      <c r="L31" s="57">
        <f>Charges!L31/N31</f>
        <v>504.15955056179774</v>
      </c>
      <c r="M31" s="40"/>
      <c r="N31" s="136">
        <v>445</v>
      </c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12.6" customHeight="1">
      <c r="A32" s="72">
        <v>53</v>
      </c>
      <c r="B32" s="91" t="s">
        <v>26</v>
      </c>
      <c r="C32" s="88">
        <f>Charges!C32/N32</f>
        <v>654.11610817166377</v>
      </c>
      <c r="D32" s="53">
        <f>Charges!D32/N32</f>
        <v>302.81109151479524</v>
      </c>
      <c r="E32" s="53">
        <f>Charges!E32/N32</f>
        <v>2138.2372134038801</v>
      </c>
      <c r="F32" s="54">
        <f>Charges!F32/N32</f>
        <v>669.35341955712329</v>
      </c>
      <c r="G32" s="53">
        <f>Charges!G32/N32</f>
        <v>69.650597687634729</v>
      </c>
      <c r="H32" s="53">
        <f>Charges!H32/N32</f>
        <v>597.74720752498536</v>
      </c>
      <c r="I32" s="53">
        <f>Charges!I32/N32</f>
        <v>540.6650989613953</v>
      </c>
      <c r="J32" s="53">
        <f>Charges!J32/N32</f>
        <v>1137.2777777777778</v>
      </c>
      <c r="K32" s="53">
        <f>Charges!K32/N32</f>
        <v>494.04438565549674</v>
      </c>
      <c r="L32" s="55">
        <f>Charges!L32/N32</f>
        <v>2590.5050950421319</v>
      </c>
      <c r="M32" s="40"/>
      <c r="N32" s="136">
        <v>10206</v>
      </c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12.6" customHeight="1">
      <c r="A33" s="72">
        <v>54</v>
      </c>
      <c r="B33" s="91" t="s">
        <v>27</v>
      </c>
      <c r="C33" s="89">
        <f>Charges!C33/N33</f>
        <v>521.56727272727278</v>
      </c>
      <c r="D33" s="56">
        <f>Charges!D33/N33</f>
        <v>273.30636363636364</v>
      </c>
      <c r="E33" s="56">
        <f>Charges!E33/N33</f>
        <v>1174.360909090909</v>
      </c>
      <c r="F33" s="53">
        <f>Charges!F33/N33</f>
        <v>528.22545454545457</v>
      </c>
      <c r="G33" s="56">
        <f>Charges!G33/N33</f>
        <v>7.2727272727272725</v>
      </c>
      <c r="H33" s="56">
        <f>Charges!H33/N33</f>
        <v>1052.3018181818181</v>
      </c>
      <c r="I33" s="53">
        <f>Charges!I33/N33</f>
        <v>1019.71</v>
      </c>
      <c r="J33" s="56">
        <f>Charges!J33/N33</f>
        <v>752.2954545454545</v>
      </c>
      <c r="K33" s="56">
        <f>Charges!K33/N33</f>
        <v>179.27</v>
      </c>
      <c r="L33" s="57">
        <f>Charges!L33/N33</f>
        <v>579.65</v>
      </c>
      <c r="M33" s="40"/>
      <c r="N33" s="136">
        <v>1100</v>
      </c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12.6" customHeight="1">
      <c r="A34" s="72">
        <v>55</v>
      </c>
      <c r="B34" s="91" t="s">
        <v>28</v>
      </c>
      <c r="C34" s="88">
        <f>Charges!C34/N34</f>
        <v>487.34161490683232</v>
      </c>
      <c r="D34" s="53">
        <f>Charges!D34/N34</f>
        <v>115.60869565217391</v>
      </c>
      <c r="E34" s="53">
        <f>Charges!E34/N34</f>
        <v>1290.024844720497</v>
      </c>
      <c r="F34" s="54">
        <f>Charges!F34/N34</f>
        <v>41.66770186335404</v>
      </c>
      <c r="G34" s="53">
        <f>Charges!G34/N34</f>
        <v>5.6304347826086953</v>
      </c>
      <c r="H34" s="53">
        <f>Charges!H34/N34</f>
        <v>441.27639751552795</v>
      </c>
      <c r="I34" s="53">
        <f>Charges!I34/N34</f>
        <v>171.65217391304347</v>
      </c>
      <c r="J34" s="53">
        <f>Charges!J34/N34</f>
        <v>108.50621118012423</v>
      </c>
      <c r="K34" s="53">
        <f>Charges!K34/N34</f>
        <v>56.695652173913047</v>
      </c>
      <c r="L34" s="55">
        <f>Charges!L34/N34</f>
        <v>183.94099378881987</v>
      </c>
      <c r="M34" s="40"/>
      <c r="N34" s="136">
        <v>322</v>
      </c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ht="12.6" customHeight="1">
      <c r="A35" s="72">
        <v>56</v>
      </c>
      <c r="B35" s="91" t="s">
        <v>29</v>
      </c>
      <c r="C35" s="89">
        <f>Charges!C35/N35</f>
        <v>520.31811023622049</v>
      </c>
      <c r="D35" s="56">
        <f>Charges!D35/N35</f>
        <v>129.23779527559054</v>
      </c>
      <c r="E35" s="56">
        <f>Charges!E35/N35</f>
        <v>1210.0346456692914</v>
      </c>
      <c r="F35" s="53">
        <f>Charges!F35/N35</f>
        <v>170.86614173228347</v>
      </c>
      <c r="G35" s="56">
        <f>Charges!G35/N35</f>
        <v>32.297637795275591</v>
      </c>
      <c r="H35" s="56">
        <f>Charges!H35/N35</f>
        <v>388.02519685039368</v>
      </c>
      <c r="I35" s="53">
        <f>Charges!I35/N35</f>
        <v>429.10236220472439</v>
      </c>
      <c r="J35" s="56">
        <f>Charges!J35/N35</f>
        <v>313.28188976377953</v>
      </c>
      <c r="K35" s="56">
        <f>Charges!K35/N35</f>
        <v>51.574803149606296</v>
      </c>
      <c r="L35" s="57">
        <f>Charges!L35/N35</f>
        <v>222.05196850393702</v>
      </c>
      <c r="M35" s="40"/>
      <c r="N35" s="136">
        <v>635</v>
      </c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12.6" customHeight="1">
      <c r="A36" s="72">
        <v>57</v>
      </c>
      <c r="B36" s="91" t="s">
        <v>30</v>
      </c>
      <c r="C36" s="88">
        <f>Charges!C36/N36</f>
        <v>373.47844827586209</v>
      </c>
      <c r="D36" s="53">
        <f>Charges!D36/N36</f>
        <v>244.23060344827587</v>
      </c>
      <c r="E36" s="53">
        <f>Charges!E36/N36</f>
        <v>1910.0560344827586</v>
      </c>
      <c r="F36" s="54">
        <f>Charges!F36/N36</f>
        <v>57.053879310344826</v>
      </c>
      <c r="G36" s="53">
        <f>Charges!G36/N36</f>
        <v>32.002155172413794</v>
      </c>
      <c r="H36" s="53">
        <f>Charges!H36/N36</f>
        <v>450.98060344827587</v>
      </c>
      <c r="I36" s="53">
        <f>Charges!I36/N36</f>
        <v>181.36206896551724</v>
      </c>
      <c r="J36" s="53">
        <f>Charges!J36/N36</f>
        <v>136.23275862068965</v>
      </c>
      <c r="K36" s="53">
        <f>Charges!K36/N36</f>
        <v>9.8448275862068968</v>
      </c>
      <c r="L36" s="55">
        <f>Charges!L36/N36</f>
        <v>202.29741379310346</v>
      </c>
      <c r="M36" s="40"/>
      <c r="N36" s="136">
        <v>464</v>
      </c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ht="12.6" customHeight="1">
      <c r="A37" s="72">
        <v>58</v>
      </c>
      <c r="B37" s="91" t="s">
        <v>31</v>
      </c>
      <c r="C37" s="89">
        <f>Charges!C37/N37</f>
        <v>580.26661454261136</v>
      </c>
      <c r="D37" s="56">
        <f>Charges!D37/N37</f>
        <v>141.63799843627834</v>
      </c>
      <c r="E37" s="56">
        <f>Charges!E37/N37</f>
        <v>1571.443315089914</v>
      </c>
      <c r="F37" s="53">
        <f>Charges!F37/N37</f>
        <v>189.89679437060204</v>
      </c>
      <c r="G37" s="56">
        <f>Charges!G37/N37</f>
        <v>31.456606724003127</v>
      </c>
      <c r="H37" s="56">
        <f>Charges!H37/N37</f>
        <v>734.52384675527753</v>
      </c>
      <c r="I37" s="53">
        <f>Charges!I37/N37</f>
        <v>319.88819390148552</v>
      </c>
      <c r="J37" s="56">
        <f>Charges!J37/N37</f>
        <v>608.96168881939013</v>
      </c>
      <c r="K37" s="56">
        <f>Charges!K37/N37</f>
        <v>14.217357310398748</v>
      </c>
      <c r="L37" s="57">
        <f>Charges!L37/N37</f>
        <v>299.80297107114933</v>
      </c>
      <c r="M37" s="40"/>
      <c r="N37" s="136">
        <v>1279</v>
      </c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ht="12.6" customHeight="1">
      <c r="A38" s="72">
        <v>59</v>
      </c>
      <c r="B38" s="91" t="s">
        <v>32</v>
      </c>
      <c r="C38" s="88">
        <f>Charges!C38/N38</f>
        <v>420.32916666666665</v>
      </c>
      <c r="D38" s="53">
        <f>Charges!D38/N38</f>
        <v>373.85416666666669</v>
      </c>
      <c r="E38" s="53">
        <f>Charges!E38/N38</f>
        <v>1534.4875</v>
      </c>
      <c r="F38" s="54">
        <f>Charges!F38/N38</f>
        <v>23.229166666666668</v>
      </c>
      <c r="G38" s="53">
        <f>Charges!G38/N38</f>
        <v>35.579166666666666</v>
      </c>
      <c r="H38" s="53">
        <f>Charges!H38/N38</f>
        <v>393.58749999999998</v>
      </c>
      <c r="I38" s="53">
        <f>Charges!I38/N38</f>
        <v>295.64166666666665</v>
      </c>
      <c r="J38" s="53">
        <f>Charges!J38/N38</f>
        <v>760.70833333333337</v>
      </c>
      <c r="K38" s="53">
        <f>Charges!K38/N38</f>
        <v>130.35416666666666</v>
      </c>
      <c r="L38" s="55">
        <f>Charges!L38/N38</f>
        <v>75.612499999999997</v>
      </c>
      <c r="M38" s="40"/>
      <c r="N38" s="136">
        <v>240</v>
      </c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ht="12.6" customHeight="1">
      <c r="A39" s="72">
        <v>60</v>
      </c>
      <c r="B39" s="91" t="s">
        <v>33</v>
      </c>
      <c r="C39" s="89">
        <f>Charges!C39/N39</f>
        <v>451.67092910750245</v>
      </c>
      <c r="D39" s="56">
        <f>Charges!D39/N39</f>
        <v>501.53576004811589</v>
      </c>
      <c r="E39" s="56">
        <f>Charges!E39/N39</f>
        <v>1558.8446431840171</v>
      </c>
      <c r="F39" s="53">
        <f>Charges!F39/N39</f>
        <v>871.04620695065501</v>
      </c>
      <c r="G39" s="56">
        <f>Charges!G39/N39</f>
        <v>25.356083784419862</v>
      </c>
      <c r="H39" s="56">
        <f>Charges!H39/N39</f>
        <v>536.4244135875108</v>
      </c>
      <c r="I39" s="53">
        <f>Charges!I39/N39</f>
        <v>716.81846709029571</v>
      </c>
      <c r="J39" s="56">
        <f>Charges!J39/N39</f>
        <v>831.30388849663973</v>
      </c>
      <c r="K39" s="56">
        <f>Charges!K39/N39</f>
        <v>52.770194294082266</v>
      </c>
      <c r="L39" s="57">
        <f>Charges!L39/N39</f>
        <v>709.67336105227378</v>
      </c>
      <c r="M39" s="40"/>
      <c r="N39" s="136">
        <v>38241</v>
      </c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1:26" ht="12.6" customHeight="1">
      <c r="A40" s="72">
        <v>61</v>
      </c>
      <c r="B40" s="91" t="s">
        <v>34</v>
      </c>
      <c r="C40" s="88">
        <f>Charges!C40/N40</f>
        <v>446.29385964912279</v>
      </c>
      <c r="D40" s="53">
        <f>Charges!D40/N40</f>
        <v>77.127192982456137</v>
      </c>
      <c r="E40" s="53">
        <f>Charges!E40/N40</f>
        <v>1103.0438596491229</v>
      </c>
      <c r="F40" s="54">
        <f>Charges!F40/N40</f>
        <v>67.19736842105263</v>
      </c>
      <c r="G40" s="53">
        <f>Charges!G40/N40</f>
        <v>24.451754385964911</v>
      </c>
      <c r="H40" s="53">
        <f>Charges!H40/N40</f>
        <v>518.85964912280701</v>
      </c>
      <c r="I40" s="53">
        <f>Charges!I40/N40</f>
        <v>466.63157894736844</v>
      </c>
      <c r="J40" s="53">
        <f>Charges!J40/N40</f>
        <v>90.149122807017548</v>
      </c>
      <c r="K40" s="53">
        <f>Charges!K40/N40</f>
        <v>248.63596491228071</v>
      </c>
      <c r="L40" s="55">
        <f>Charges!L40/N40</f>
        <v>407.69298245614033</v>
      </c>
      <c r="M40" s="40"/>
      <c r="N40" s="136">
        <v>228</v>
      </c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1:26" ht="12.6" customHeight="1" thickBot="1">
      <c r="A41" s="74">
        <v>62</v>
      </c>
      <c r="B41" s="92" t="s">
        <v>35</v>
      </c>
      <c r="C41" s="93">
        <f>Charges!C41/N41</f>
        <v>479.69642857142856</v>
      </c>
      <c r="D41" s="62">
        <f>Charges!D41/N41</f>
        <v>113.24369747899159</v>
      </c>
      <c r="E41" s="62">
        <f>Charges!E41/N41</f>
        <v>1528.7226890756303</v>
      </c>
      <c r="F41" s="63">
        <f>Charges!F41/N41</f>
        <v>194.79621848739495</v>
      </c>
      <c r="G41" s="62">
        <f>Charges!G41/N41</f>
        <v>33.923319327731093</v>
      </c>
      <c r="H41" s="62">
        <f>Charges!H41/N41</f>
        <v>421.9075630252101</v>
      </c>
      <c r="I41" s="63">
        <f>Charges!I41/N41</f>
        <v>655.17752100840335</v>
      </c>
      <c r="J41" s="62">
        <f>Charges!J41/N41</f>
        <v>714.7489495798319</v>
      </c>
      <c r="K41" s="62">
        <f>Charges!K41/N41</f>
        <v>537.59348739495795</v>
      </c>
      <c r="L41" s="64">
        <f>Charges!L41/N41</f>
        <v>783.12289915966392</v>
      </c>
      <c r="M41" s="40"/>
      <c r="N41" s="136">
        <v>952</v>
      </c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1:26" ht="18" customHeight="1" thickBot="1">
      <c r="A42" s="101" t="s">
        <v>36</v>
      </c>
      <c r="B42" s="125"/>
      <c r="C42" s="94">
        <f>Charges!C42/N42</f>
        <v>567.67254237676775</v>
      </c>
      <c r="D42" s="65">
        <f>Charges!D42/N42</f>
        <v>322.40301638893186</v>
      </c>
      <c r="E42" s="65">
        <f>Charges!E42/N42</f>
        <v>1513.8257980934038</v>
      </c>
      <c r="F42" s="66">
        <f>Charges!F42/N42</f>
        <v>594.55504537194679</v>
      </c>
      <c r="G42" s="65">
        <f>Charges!G42/N42</f>
        <v>78.169656113318084</v>
      </c>
      <c r="H42" s="65">
        <f>Charges!H42/N42</f>
        <v>655.35625146892755</v>
      </c>
      <c r="I42" s="65">
        <f>Charges!I42/N42</f>
        <v>586.77535870493614</v>
      </c>
      <c r="J42" s="65">
        <f>Charges!J42/N42</f>
        <v>690.59329194540464</v>
      </c>
      <c r="K42" s="65">
        <f>Charges!K42/N42</f>
        <v>280.02530854643533</v>
      </c>
      <c r="L42" s="67">
        <f>Charges!L42/N42</f>
        <v>1051.6616737461809</v>
      </c>
      <c r="M42" s="40"/>
      <c r="N42" s="136">
        <f>SUM(N5:N41)</f>
        <v>174447</v>
      </c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1:26" ht="15.95" customHeight="1" thickBot="1">
      <c r="A43" s="101" t="s">
        <v>55</v>
      </c>
      <c r="B43" s="125"/>
      <c r="C43" s="95">
        <f>Charges!C43/N43</f>
        <v>528.88730066065932</v>
      </c>
      <c r="D43" s="68">
        <f>Charges!D43/N43</f>
        <v>327.12055442202427</v>
      </c>
      <c r="E43" s="68">
        <f>Charges!E43/N43</f>
        <v>1478.4426879526497</v>
      </c>
      <c r="F43" s="65">
        <f>Charges!F43/N43</f>
        <v>586.72606627400887</v>
      </c>
      <c r="G43" s="68">
        <f>Charges!G43/N43</f>
        <v>74.357472732632402</v>
      </c>
      <c r="H43" s="68">
        <f>Charges!H43/N43</f>
        <v>619.37136796351638</v>
      </c>
      <c r="I43" s="65">
        <f>Charges!I43/N43</f>
        <v>573.19300152015217</v>
      </c>
      <c r="J43" s="68">
        <f>Charges!J43/N43</f>
        <v>723.63863729632567</v>
      </c>
      <c r="K43" s="68">
        <f>Charges!K43/N43</f>
        <v>288.32025501563504</v>
      </c>
      <c r="L43" s="69">
        <f>Charges!L43/N43</f>
        <v>797.33035275621501</v>
      </c>
      <c r="M43" s="40"/>
      <c r="N43" s="136">
        <v>173009</v>
      </c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1:26" ht="12.6" customHeight="1">
      <c r="A44" s="16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40"/>
      <c r="N44" s="96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1:26" ht="12.6" customHeight="1">
      <c r="A45" s="16"/>
      <c r="B45" s="20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40"/>
      <c r="N45" s="96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1:26" ht="12.6" customHeight="1">
      <c r="A46" s="16"/>
      <c r="B46" s="22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40"/>
      <c r="N46" s="96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1:26" ht="12.6" customHeight="1">
      <c r="A47" s="16"/>
      <c r="B47" s="22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40"/>
      <c r="N47" s="96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1:26" ht="12.6" customHeight="1">
      <c r="A48" s="16"/>
      <c r="B48" s="23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40"/>
      <c r="N48" s="96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1:26" ht="12.6" customHeight="1">
      <c r="A49" s="16"/>
      <c r="B49" s="23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40"/>
      <c r="N49" s="96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1:26" ht="12.6" customHeight="1">
      <c r="A50" s="16"/>
      <c r="B50" s="2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40"/>
      <c r="N50" s="96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6" ht="12.6" customHeight="1">
      <c r="A51" s="16"/>
      <c r="B51" s="2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40"/>
      <c r="N51" s="96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1:26" ht="12.6" customHeight="1">
      <c r="A52" s="16"/>
      <c r="B52" s="2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40"/>
      <c r="N52" s="96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1:26" ht="12.6" customHeight="1">
      <c r="A53" s="16"/>
      <c r="B53" s="2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40"/>
      <c r="N53" s="96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1:26" ht="12.6" customHeight="1">
      <c r="A54" s="16"/>
      <c r="B54" s="24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40"/>
      <c r="N54" s="96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1:26" ht="12.6" customHeight="1">
      <c r="A55" s="16"/>
      <c r="B55" s="24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40"/>
      <c r="N55" s="96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1:26" ht="12.6" customHeight="1">
      <c r="A56" s="16"/>
      <c r="B56" s="24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40"/>
      <c r="N56" s="96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1:26" ht="12.6" customHeight="1">
      <c r="A57" s="16"/>
      <c r="B57" s="24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40"/>
      <c r="N57" s="96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1:26" ht="12.6" customHeight="1">
      <c r="A58" s="16"/>
      <c r="B58" s="24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40"/>
      <c r="N58" s="96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ht="12.6" customHeight="1">
      <c r="A59" s="16"/>
      <c r="B59" s="24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40"/>
      <c r="N59" s="96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1:26" ht="12.6" customHeight="1">
      <c r="A60" s="16"/>
      <c r="B60" s="24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40"/>
      <c r="N60" s="96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1:26" ht="12.6" customHeight="1">
      <c r="A61" s="16"/>
      <c r="B61" s="24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40"/>
      <c r="N61" s="96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1:26" ht="12.6" customHeight="1">
      <c r="A62" s="16"/>
      <c r="B62" s="24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40"/>
      <c r="N62" s="96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ht="12.6" customHeight="1">
      <c r="A63" s="16"/>
      <c r="B63" s="24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40"/>
      <c r="N63" s="96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1:26" ht="12.6" customHeight="1">
      <c r="A64" s="16"/>
      <c r="B64" s="24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40"/>
      <c r="N64" s="96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1:26" ht="12.6" customHeight="1">
      <c r="A65" s="16"/>
      <c r="B65" s="24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40"/>
      <c r="N65" s="96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</sheetData>
  <sheetProtection sheet="1" objects="1" scenarios="1"/>
  <mergeCells count="13">
    <mergeCell ref="H2:H4"/>
    <mergeCell ref="I2:I4"/>
    <mergeCell ref="J2:J4"/>
    <mergeCell ref="K2:K4"/>
    <mergeCell ref="L2:L4"/>
    <mergeCell ref="A42:B42"/>
    <mergeCell ref="A43:B43"/>
    <mergeCell ref="G2:G4"/>
    <mergeCell ref="C2:C4"/>
    <mergeCell ref="D2:D4"/>
    <mergeCell ref="E2:E4"/>
    <mergeCell ref="F2:F4"/>
    <mergeCell ref="A2:B4"/>
  </mergeCells>
  <pageMargins left="0.39370078740157483" right="0" top="0" bottom="0" header="0.31496062992125984" footer="0.31496062992125984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B65"/>
  <sheetViews>
    <sheetView zoomScale="125" zoomScaleNormal="125" workbookViewId="0">
      <pane xSplit="2" ySplit="4" topLeftCell="C5" activePane="bottomRight" state="frozen"/>
      <selection activeCell="A42" sqref="A42"/>
      <selection pane="topRight" activeCell="A42" sqref="A42"/>
      <selection pane="bottomLeft" activeCell="A42" sqref="A42"/>
      <selection pane="bottomRight" activeCell="N1" sqref="N1:N1048576"/>
    </sheetView>
  </sheetViews>
  <sheetFormatPr baseColWidth="10" defaultColWidth="10.7109375" defaultRowHeight="7.5" customHeight="1"/>
  <cols>
    <col min="1" max="1" width="3.28515625" style="9" customWidth="1"/>
    <col min="2" max="2" width="22.7109375" style="7" customWidth="1"/>
    <col min="3" max="5" width="11.7109375" style="12" customWidth="1"/>
    <col min="6" max="9" width="10.7109375" style="12" customWidth="1"/>
    <col min="10" max="10" width="13.7109375" style="12" customWidth="1"/>
    <col min="11" max="11" width="10.28515625" style="12" customWidth="1"/>
    <col min="12" max="12" width="10.7109375" style="12" customWidth="1"/>
    <col min="13" max="13" width="6.7109375" style="38" customWidth="1"/>
    <col min="14" max="14" width="12.7109375" style="138" customWidth="1"/>
    <col min="15" max="26" width="6.7109375" style="38" customWidth="1"/>
    <col min="27" max="54" width="10.7109375" style="11"/>
    <col min="55" max="16384" width="10.7109375" style="12"/>
  </cols>
  <sheetData>
    <row r="1" spans="1:26" s="10" customFormat="1" ht="20.100000000000001" customHeight="1" thickBot="1">
      <c r="A1" s="76" t="s">
        <v>54</v>
      </c>
      <c r="B1" s="8"/>
      <c r="C1" s="39"/>
      <c r="D1" s="14"/>
      <c r="E1" s="14"/>
      <c r="F1" s="14"/>
      <c r="G1" s="14"/>
      <c r="H1" s="15"/>
      <c r="I1" s="15"/>
      <c r="J1" s="15"/>
      <c r="K1" s="15"/>
      <c r="L1" s="15"/>
      <c r="M1" s="48"/>
      <c r="N1" s="132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26" ht="12.6" customHeight="1">
      <c r="A2" s="126" t="s">
        <v>41</v>
      </c>
      <c r="B2" s="127"/>
      <c r="C2" s="103" t="s">
        <v>50</v>
      </c>
      <c r="D2" s="103" t="s">
        <v>42</v>
      </c>
      <c r="E2" s="103" t="s">
        <v>52</v>
      </c>
      <c r="F2" s="103" t="s">
        <v>43</v>
      </c>
      <c r="G2" s="103" t="s">
        <v>0</v>
      </c>
      <c r="H2" s="103" t="s">
        <v>44</v>
      </c>
      <c r="I2" s="103" t="s">
        <v>1</v>
      </c>
      <c r="J2" s="103" t="s">
        <v>51</v>
      </c>
      <c r="K2" s="103" t="s">
        <v>45</v>
      </c>
      <c r="L2" s="111" t="s">
        <v>49</v>
      </c>
      <c r="M2" s="49"/>
      <c r="N2" s="133" t="str">
        <f>'Charges par habitant'!N2</f>
        <v>population</v>
      </c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</row>
    <row r="3" spans="1:26" ht="12.6" customHeight="1">
      <c r="A3" s="128"/>
      <c r="B3" s="129"/>
      <c r="C3" s="104"/>
      <c r="D3" s="104"/>
      <c r="E3" s="104"/>
      <c r="F3" s="104"/>
      <c r="G3" s="104"/>
      <c r="H3" s="104"/>
      <c r="I3" s="104"/>
      <c r="J3" s="104"/>
      <c r="K3" s="104"/>
      <c r="L3" s="112"/>
      <c r="M3" s="49"/>
      <c r="N3" s="134" t="str">
        <f>'Charges par habitant'!N3</f>
        <v>au</v>
      </c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</row>
    <row r="4" spans="1:26" ht="12.6" customHeight="1" thickBot="1">
      <c r="A4" s="130"/>
      <c r="B4" s="131"/>
      <c r="C4" s="104"/>
      <c r="D4" s="104"/>
      <c r="E4" s="104"/>
      <c r="F4" s="104"/>
      <c r="G4" s="104"/>
      <c r="H4" s="104"/>
      <c r="I4" s="104"/>
      <c r="J4" s="104"/>
      <c r="K4" s="104"/>
      <c r="L4" s="112"/>
      <c r="M4" s="49"/>
      <c r="N4" s="135">
        <f>'Charges par habitant'!N4</f>
        <v>41274</v>
      </c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</row>
    <row r="5" spans="1:26" ht="12.6" customHeight="1">
      <c r="A5" s="70">
        <v>1</v>
      </c>
      <c r="B5" s="90" t="s">
        <v>3</v>
      </c>
      <c r="C5" s="87">
        <f>Revenus!C5/N5</f>
        <v>569.13225516621742</v>
      </c>
      <c r="D5" s="50">
        <f>Revenus!D5/N5</f>
        <v>243.66513926325248</v>
      </c>
      <c r="E5" s="50">
        <f>Revenus!E5/N5</f>
        <v>483.49883198562446</v>
      </c>
      <c r="F5" s="51">
        <f>Revenus!F5/N5</f>
        <v>291.05468703204554</v>
      </c>
      <c r="G5" s="50">
        <f>Revenus!G5/N5</f>
        <v>182.92497753818509</v>
      </c>
      <c r="H5" s="50">
        <f>Revenus!H5/N5</f>
        <v>144.14336627732854</v>
      </c>
      <c r="I5" s="51">
        <f>Revenus!I5/N5</f>
        <v>172.61114106019767</v>
      </c>
      <c r="J5" s="50">
        <f>Revenus!J5/N5</f>
        <v>680.87954477388439</v>
      </c>
      <c r="K5" s="50">
        <f>Revenus!K5/N5</f>
        <v>161.75923929320155</v>
      </c>
      <c r="L5" s="52">
        <f>Revenus!L5/N5</f>
        <v>6163.3345013477092</v>
      </c>
      <c r="M5" s="49"/>
      <c r="N5" s="136">
        <f>'Charges par habitant'!N5</f>
        <v>33390</v>
      </c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</row>
    <row r="6" spans="1:26" ht="12.6" customHeight="1">
      <c r="A6" s="72">
        <v>2</v>
      </c>
      <c r="B6" s="91" t="s">
        <v>4</v>
      </c>
      <c r="C6" s="88">
        <f>Revenus!C6/N6</f>
        <v>128.47425057647962</v>
      </c>
      <c r="D6" s="53">
        <f>Revenus!D6/N6</f>
        <v>64.023827824750185</v>
      </c>
      <c r="E6" s="53">
        <f>Revenus!E6/N6</f>
        <v>265.89315910837814</v>
      </c>
      <c r="F6" s="54">
        <f>Revenus!F6/N6</f>
        <v>244.42736356648732</v>
      </c>
      <c r="G6" s="53">
        <f>Revenus!G6/N6</f>
        <v>3.8047655649500384E-2</v>
      </c>
      <c r="H6" s="53">
        <f>Revenus!H6/N6</f>
        <v>576.24519600307451</v>
      </c>
      <c r="I6" s="53">
        <f>Revenus!I6/N6</f>
        <v>131.92582628747118</v>
      </c>
      <c r="J6" s="53">
        <f>Revenus!J6/N6</f>
        <v>583.988854727133</v>
      </c>
      <c r="K6" s="53">
        <f>Revenus!K6/N6</f>
        <v>59.141813989239047</v>
      </c>
      <c r="L6" s="55">
        <f>Revenus!L6/N6</f>
        <v>3427.5672559569562</v>
      </c>
      <c r="M6" s="49"/>
      <c r="N6" s="136">
        <f>'Charges par habitant'!N6</f>
        <v>2602</v>
      </c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</row>
    <row r="7" spans="1:26" ht="12.6" customHeight="1">
      <c r="A7" s="72">
        <v>3</v>
      </c>
      <c r="B7" s="91" t="s">
        <v>5</v>
      </c>
      <c r="C7" s="89">
        <f>Revenus!C7/N7</f>
        <v>225.71160933660934</v>
      </c>
      <c r="D7" s="56">
        <f>Revenus!D7/N7</f>
        <v>31.169840294840295</v>
      </c>
      <c r="E7" s="56">
        <f>Revenus!E7/N7</f>
        <v>331.1612407862408</v>
      </c>
      <c r="F7" s="53">
        <f>Revenus!F7/N7</f>
        <v>222.12192874692875</v>
      </c>
      <c r="G7" s="56">
        <f>Revenus!G7/N7</f>
        <v>0.86732186732186733</v>
      </c>
      <c r="H7" s="56">
        <f>Revenus!H7/N7</f>
        <v>0</v>
      </c>
      <c r="I7" s="53">
        <f>Revenus!I7/N7</f>
        <v>37.801904176904173</v>
      </c>
      <c r="J7" s="56">
        <f>Revenus!J7/N7</f>
        <v>563.43918918918916</v>
      </c>
      <c r="K7" s="56">
        <f>Revenus!K7/N7</f>
        <v>880.92506142506147</v>
      </c>
      <c r="L7" s="57">
        <f>Revenus!L7/N7</f>
        <v>3619.0224201474202</v>
      </c>
      <c r="M7" s="49"/>
      <c r="N7" s="136">
        <f>'Charges par habitant'!N7</f>
        <v>3256</v>
      </c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</row>
    <row r="8" spans="1:26" ht="12.6" customHeight="1">
      <c r="A8" s="72">
        <v>71</v>
      </c>
      <c r="B8" s="91" t="s">
        <v>37</v>
      </c>
      <c r="C8" s="88">
        <f>Revenus!C8/N8</f>
        <v>107.71298781746852</v>
      </c>
      <c r="D8" s="53">
        <f>Revenus!D8/N8</f>
        <v>48.371876935783604</v>
      </c>
      <c r="E8" s="53">
        <f>Revenus!E8/N8</f>
        <v>714.56535205451166</v>
      </c>
      <c r="F8" s="54">
        <f>Revenus!F8/N8</f>
        <v>170.20710303530871</v>
      </c>
      <c r="G8" s="53">
        <f>Revenus!G8/N8</f>
        <v>9.6840801156308068E-2</v>
      </c>
      <c r="H8" s="53">
        <f>Revenus!H8/N8</f>
        <v>29.404294858558746</v>
      </c>
      <c r="I8" s="53">
        <f>Revenus!I8/N8</f>
        <v>98.272145364443531</v>
      </c>
      <c r="J8" s="53">
        <f>Revenus!J8/N8</f>
        <v>782.78422465413996</v>
      </c>
      <c r="K8" s="53">
        <f>Revenus!K8/N8</f>
        <v>158.91864546768531</v>
      </c>
      <c r="L8" s="55">
        <f>Revenus!L8/N8</f>
        <v>3898.870121825315</v>
      </c>
      <c r="M8" s="49"/>
      <c r="N8" s="136">
        <f>'Charges par habitant'!N8</f>
        <v>4843</v>
      </c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</row>
    <row r="9" spans="1:26" ht="12.6" customHeight="1">
      <c r="A9" s="72">
        <v>6</v>
      </c>
      <c r="B9" s="91" t="s">
        <v>6</v>
      </c>
      <c r="C9" s="89">
        <f>Revenus!C9/N9</f>
        <v>68.389171974522299</v>
      </c>
      <c r="D9" s="56">
        <f>Revenus!D9/N9</f>
        <v>57.042675159235671</v>
      </c>
      <c r="E9" s="56">
        <f>Revenus!E9/N9</f>
        <v>337.03312101910831</v>
      </c>
      <c r="F9" s="53">
        <f>Revenus!F9/N9</f>
        <v>44.933121019108277</v>
      </c>
      <c r="G9" s="56">
        <f>Revenus!G9/N9</f>
        <v>0</v>
      </c>
      <c r="H9" s="56">
        <f>Revenus!H9/N9</f>
        <v>22.562420382165605</v>
      </c>
      <c r="I9" s="53">
        <f>Revenus!I9/N9</f>
        <v>88.618471337579621</v>
      </c>
      <c r="J9" s="56">
        <f>Revenus!J9/N9</f>
        <v>603.28216560509554</v>
      </c>
      <c r="K9" s="56">
        <f>Revenus!K9/N9</f>
        <v>761.10254777070065</v>
      </c>
      <c r="L9" s="57">
        <f>Revenus!L9/N9</f>
        <v>3211.1573248407644</v>
      </c>
      <c r="M9" s="49"/>
      <c r="N9" s="136">
        <f>'Charges par habitant'!N9</f>
        <v>1570</v>
      </c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</row>
    <row r="10" spans="1:26" ht="12.6" customHeight="1">
      <c r="A10" s="72">
        <v>7</v>
      </c>
      <c r="B10" s="91" t="s">
        <v>7</v>
      </c>
      <c r="C10" s="88">
        <f>Revenus!C10/N10</f>
        <v>72.755474452554751</v>
      </c>
      <c r="D10" s="53">
        <f>Revenus!D10/N10</f>
        <v>80.377997914494259</v>
      </c>
      <c r="E10" s="53">
        <f>Revenus!E10/N10</f>
        <v>462.81856100104278</v>
      </c>
      <c r="F10" s="54">
        <f>Revenus!F10/N10</f>
        <v>123.00938477580813</v>
      </c>
      <c r="G10" s="53">
        <f>Revenus!G10/N10</f>
        <v>0</v>
      </c>
      <c r="H10" s="53">
        <f>Revenus!H10/N10</f>
        <v>29.177789363920752</v>
      </c>
      <c r="I10" s="53">
        <f>Revenus!I10/N10</f>
        <v>173.88269030239834</v>
      </c>
      <c r="J10" s="53">
        <f>Revenus!J10/N10</f>
        <v>649.51094890510944</v>
      </c>
      <c r="K10" s="53">
        <f>Revenus!K10/N10</f>
        <v>293.10166840458811</v>
      </c>
      <c r="L10" s="55">
        <f>Revenus!L10/N10</f>
        <v>3185.0693430656934</v>
      </c>
      <c r="M10" s="49"/>
      <c r="N10" s="136">
        <f>'Charges par habitant'!N10</f>
        <v>1918</v>
      </c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</row>
    <row r="11" spans="1:26" ht="12.6" customHeight="1">
      <c r="A11" s="72">
        <v>8</v>
      </c>
      <c r="B11" s="91" t="s">
        <v>8</v>
      </c>
      <c r="C11" s="89">
        <f>Revenus!C11/N11</f>
        <v>124.07392996108949</v>
      </c>
      <c r="D11" s="56">
        <f>Revenus!D11/N11</f>
        <v>25.003891050583658</v>
      </c>
      <c r="E11" s="56">
        <f>Revenus!E11/N11</f>
        <v>408.98054474708169</v>
      </c>
      <c r="F11" s="53">
        <f>Revenus!F11/N11</f>
        <v>36.653696498054472</v>
      </c>
      <c r="G11" s="56">
        <f>Revenus!G11/N11</f>
        <v>0</v>
      </c>
      <c r="H11" s="56">
        <f>Revenus!H11/N11</f>
        <v>0</v>
      </c>
      <c r="I11" s="53">
        <f>Revenus!I11/N11</f>
        <v>88.789883268482484</v>
      </c>
      <c r="J11" s="56">
        <f>Revenus!J11/N11</f>
        <v>634.53307392996112</v>
      </c>
      <c r="K11" s="56">
        <f>Revenus!K11/N11</f>
        <v>253.54085603112841</v>
      </c>
      <c r="L11" s="57">
        <f>Revenus!L11/N11</f>
        <v>4153.6186770428012</v>
      </c>
      <c r="M11" s="49"/>
      <c r="N11" s="136">
        <f>'Charges par habitant'!N11</f>
        <v>257</v>
      </c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</row>
    <row r="12" spans="1:26" ht="12.6" customHeight="1">
      <c r="A12" s="72">
        <v>9</v>
      </c>
      <c r="B12" s="91" t="s">
        <v>9</v>
      </c>
      <c r="C12" s="88">
        <f>Revenus!C12/N12</f>
        <v>119.12125309894073</v>
      </c>
      <c r="D12" s="53">
        <f>Revenus!D12/N12</f>
        <v>109.08248816768086</v>
      </c>
      <c r="E12" s="53">
        <f>Revenus!E12/N12</f>
        <v>247.25940951093082</v>
      </c>
      <c r="F12" s="54">
        <f>Revenus!F12/N12</f>
        <v>206.73878746901059</v>
      </c>
      <c r="G12" s="53">
        <f>Revenus!G12/N12</f>
        <v>0</v>
      </c>
      <c r="H12" s="53">
        <f>Revenus!H12/N12</f>
        <v>19.065134099616859</v>
      </c>
      <c r="I12" s="53">
        <f>Revenus!I12/N12</f>
        <v>27.676357899481633</v>
      </c>
      <c r="J12" s="53">
        <f>Revenus!J12/N12</f>
        <v>568.40613026819926</v>
      </c>
      <c r="K12" s="53">
        <f>Revenus!K12/N12</f>
        <v>722.84358800991663</v>
      </c>
      <c r="L12" s="55">
        <f>Revenus!L12/N12</f>
        <v>3024.4439936894296</v>
      </c>
      <c r="M12" s="49"/>
      <c r="N12" s="136">
        <f>'Charges par habitant'!N12</f>
        <v>4437</v>
      </c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</row>
    <row r="13" spans="1:26" ht="12.6" customHeight="1">
      <c r="A13" s="72">
        <v>10</v>
      </c>
      <c r="B13" s="91" t="s">
        <v>10</v>
      </c>
      <c r="C13" s="89">
        <f>Revenus!C13/N13</f>
        <v>68.571279916753383</v>
      </c>
      <c r="D13" s="56">
        <f>Revenus!D13/N13</f>
        <v>13.340270551508844</v>
      </c>
      <c r="E13" s="56">
        <f>Revenus!E13/N13</f>
        <v>505.52653485952135</v>
      </c>
      <c r="F13" s="53">
        <f>Revenus!F13/N13</f>
        <v>0.30697190426638915</v>
      </c>
      <c r="G13" s="56">
        <f>Revenus!G13/N13</f>
        <v>0</v>
      </c>
      <c r="H13" s="56">
        <f>Revenus!H13/N13</f>
        <v>1.7336108220603539</v>
      </c>
      <c r="I13" s="53">
        <f>Revenus!I13/N13</f>
        <v>24.972944849115503</v>
      </c>
      <c r="J13" s="56">
        <f>Revenus!J13/N13</f>
        <v>594.37565036420392</v>
      </c>
      <c r="K13" s="56">
        <f>Revenus!K13/N13</f>
        <v>1270.3132154006244</v>
      </c>
      <c r="L13" s="57">
        <f>Revenus!L13/N13</f>
        <v>3116.9958376690947</v>
      </c>
      <c r="M13" s="49"/>
      <c r="N13" s="136">
        <f>'Charges par habitant'!N13</f>
        <v>961</v>
      </c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</row>
    <row r="14" spans="1:26" ht="12.6" customHeight="1">
      <c r="A14" s="72">
        <v>11</v>
      </c>
      <c r="B14" s="91" t="s">
        <v>11</v>
      </c>
      <c r="C14" s="88">
        <f>Revenus!C14/N14</f>
        <v>196.75445544554455</v>
      </c>
      <c r="D14" s="53">
        <f>Revenus!D14/N14</f>
        <v>94.515841584158409</v>
      </c>
      <c r="E14" s="53">
        <f>Revenus!E14/N14</f>
        <v>402.78752475247524</v>
      </c>
      <c r="F14" s="54">
        <f>Revenus!F14/N14</f>
        <v>329.24336633663364</v>
      </c>
      <c r="G14" s="53">
        <f>Revenus!G14/N14</f>
        <v>0.15623762376237624</v>
      </c>
      <c r="H14" s="53">
        <f>Revenus!H14/N14</f>
        <v>74.862178217821779</v>
      </c>
      <c r="I14" s="53">
        <f>Revenus!I14/N14</f>
        <v>42.103366336633663</v>
      </c>
      <c r="J14" s="53">
        <f>Revenus!J14/N14</f>
        <v>548.37722772277232</v>
      </c>
      <c r="K14" s="53">
        <f>Revenus!K14/N14</f>
        <v>1291.449108910891</v>
      </c>
      <c r="L14" s="55">
        <f>Revenus!L14/N14</f>
        <v>3189.2344554455444</v>
      </c>
      <c r="M14" s="49"/>
      <c r="N14" s="136">
        <f>'Charges par habitant'!N14</f>
        <v>5050</v>
      </c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</row>
    <row r="15" spans="1:26" ht="12.6" customHeight="1">
      <c r="A15" s="72">
        <v>12</v>
      </c>
      <c r="B15" s="91" t="s">
        <v>12</v>
      </c>
      <c r="C15" s="89">
        <f>Revenus!C15/N15</f>
        <v>230.53004990236494</v>
      </c>
      <c r="D15" s="56">
        <f>Revenus!D15/N15</f>
        <v>231.24170101974397</v>
      </c>
      <c r="E15" s="56">
        <f>Revenus!E15/N15</f>
        <v>284.38381427641571</v>
      </c>
      <c r="F15" s="53">
        <f>Revenus!F15/N15</f>
        <v>82.270774571490563</v>
      </c>
      <c r="G15" s="56">
        <f>Revenus!G15/N15</f>
        <v>6.8995443697114342E-2</v>
      </c>
      <c r="H15" s="56">
        <f>Revenus!H15/N15</f>
        <v>3.2002603601648949</v>
      </c>
      <c r="I15" s="53">
        <f>Revenus!I15/N15</f>
        <v>101.54610544586679</v>
      </c>
      <c r="J15" s="56">
        <f>Revenus!J15/N15</f>
        <v>599.71881102191367</v>
      </c>
      <c r="K15" s="56">
        <f>Revenus!K15/N15</f>
        <v>720.79301366890866</v>
      </c>
      <c r="L15" s="57">
        <f>Revenus!L15/N15</f>
        <v>3037.3480147537425</v>
      </c>
      <c r="M15" s="49"/>
      <c r="N15" s="136">
        <f>'Charges par habitant'!N15</f>
        <v>4609</v>
      </c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</row>
    <row r="16" spans="1:26" ht="12.6" customHeight="1">
      <c r="A16" s="72">
        <v>73</v>
      </c>
      <c r="B16" s="91" t="s">
        <v>47</v>
      </c>
      <c r="C16" s="88">
        <f>Revenus!C16/N16</f>
        <v>110.08468872686484</v>
      </c>
      <c r="D16" s="53">
        <f>Revenus!D16/N16</f>
        <v>45.808524957936065</v>
      </c>
      <c r="E16" s="53">
        <f>Revenus!E16/N16</f>
        <v>355.99685922602356</v>
      </c>
      <c r="F16" s="54">
        <f>Revenus!F16/N16</f>
        <v>65.845653393157605</v>
      </c>
      <c r="G16" s="53">
        <f>Revenus!G16/N16</f>
        <v>0.63611890072910826</v>
      </c>
      <c r="H16" s="53">
        <f>Revenus!H16/N16</f>
        <v>181.99977565900167</v>
      </c>
      <c r="I16" s="53">
        <f>Revenus!I16/N16</f>
        <v>50.913740886146947</v>
      </c>
      <c r="J16" s="53">
        <f>Revenus!J16/N16</f>
        <v>478.548401570387</v>
      </c>
      <c r="K16" s="53">
        <f>Revenus!K16/N16</f>
        <v>341.49747616376891</v>
      </c>
      <c r="L16" s="55">
        <f>Revenus!L16/N16</f>
        <v>3306.232529444756</v>
      </c>
      <c r="M16" s="49"/>
      <c r="N16" s="136">
        <f>'Charges par habitant'!N16</f>
        <v>8915</v>
      </c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</row>
    <row r="17" spans="1:26" ht="12.6" customHeight="1">
      <c r="A17" s="72">
        <v>15</v>
      </c>
      <c r="B17" s="91" t="s">
        <v>13</v>
      </c>
      <c r="C17" s="89">
        <f>Revenus!C17/N17</f>
        <v>113.92468255348756</v>
      </c>
      <c r="D17" s="56">
        <f>Revenus!D17/N17</f>
        <v>48.786745520960167</v>
      </c>
      <c r="E17" s="56">
        <f>Revenus!E17/N17</f>
        <v>304.08279700817536</v>
      </c>
      <c r="F17" s="53">
        <f>Revenus!F17/N17</f>
        <v>142.64637328230998</v>
      </c>
      <c r="G17" s="56">
        <f>Revenus!G17/N17</f>
        <v>5.5661854235519219E-2</v>
      </c>
      <c r="H17" s="56">
        <f>Revenus!H17/N17</f>
        <v>66.111671595060017</v>
      </c>
      <c r="I17" s="53">
        <f>Revenus!I17/N17</f>
        <v>71.298834579926947</v>
      </c>
      <c r="J17" s="56">
        <f>Revenus!J17/N17</f>
        <v>392.56444599060706</v>
      </c>
      <c r="K17" s="56">
        <f>Revenus!K17/N17</f>
        <v>933.23778048356235</v>
      </c>
      <c r="L17" s="57">
        <f>Revenus!L17/N17</f>
        <v>2943.2165594016351</v>
      </c>
      <c r="M17" s="49"/>
      <c r="N17" s="136">
        <f>'Charges par habitant'!N17</f>
        <v>5749</v>
      </c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</row>
    <row r="18" spans="1:26" ht="12.6" customHeight="1">
      <c r="A18" s="72">
        <v>16</v>
      </c>
      <c r="B18" s="91" t="s">
        <v>14</v>
      </c>
      <c r="C18" s="88">
        <f>Revenus!C18/N18</f>
        <v>65.40017193208682</v>
      </c>
      <c r="D18" s="53">
        <f>Revenus!D18/N18</f>
        <v>32.904147861594673</v>
      </c>
      <c r="E18" s="53">
        <f>Revenus!E18/N18</f>
        <v>341.46185256823554</v>
      </c>
      <c r="F18" s="54">
        <f>Revenus!F18/N18</f>
        <v>0.63507414571244358</v>
      </c>
      <c r="G18" s="53">
        <f>Revenus!G18/N18</f>
        <v>0</v>
      </c>
      <c r="H18" s="53">
        <f>Revenus!H18/N18</f>
        <v>69.075220287986241</v>
      </c>
      <c r="I18" s="53">
        <f>Revenus!I18/N18</f>
        <v>128.90264345583495</v>
      </c>
      <c r="J18" s="53">
        <f>Revenus!J18/N18</f>
        <v>393.59832366215346</v>
      </c>
      <c r="K18" s="53">
        <f>Revenus!K18/N18</f>
        <v>457.69868901783798</v>
      </c>
      <c r="L18" s="55">
        <f>Revenus!L18/N18</f>
        <v>3393.7562862669247</v>
      </c>
      <c r="M18" s="49"/>
      <c r="N18" s="136">
        <f>'Charges par habitant'!N18</f>
        <v>4653</v>
      </c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</row>
    <row r="19" spans="1:26" ht="12.6" customHeight="1">
      <c r="A19" s="72">
        <v>18</v>
      </c>
      <c r="B19" s="91" t="s">
        <v>15</v>
      </c>
      <c r="C19" s="89">
        <f>Revenus!C19/N19</f>
        <v>67.196296296296296</v>
      </c>
      <c r="D19" s="56">
        <f>Revenus!D19/N19</f>
        <v>68.725925925925921</v>
      </c>
      <c r="E19" s="56">
        <f>Revenus!E19/N19</f>
        <v>316.23148148148147</v>
      </c>
      <c r="F19" s="53">
        <f>Revenus!F19/N19</f>
        <v>0.58240740740740737</v>
      </c>
      <c r="G19" s="56">
        <f>Revenus!G19/N19</f>
        <v>0</v>
      </c>
      <c r="H19" s="56">
        <f>Revenus!H19/N19</f>
        <v>1.7</v>
      </c>
      <c r="I19" s="53">
        <f>Revenus!I19/N19</f>
        <v>55.302777777777777</v>
      </c>
      <c r="J19" s="56">
        <f>Revenus!J19/N19</f>
        <v>429.82962962962961</v>
      </c>
      <c r="K19" s="56">
        <f>Revenus!K19/N19</f>
        <v>671.02037037037042</v>
      </c>
      <c r="L19" s="57">
        <f>Revenus!L19/N19</f>
        <v>3185.1398148148146</v>
      </c>
      <c r="M19" s="49"/>
      <c r="N19" s="136">
        <f>'Charges par habitant'!N19</f>
        <v>1080</v>
      </c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</row>
    <row r="20" spans="1:26" ht="12.6" customHeight="1">
      <c r="A20" s="72">
        <v>19</v>
      </c>
      <c r="B20" s="91" t="s">
        <v>16</v>
      </c>
      <c r="C20" s="88">
        <f>Revenus!C20/N20</f>
        <v>115.61904761904762</v>
      </c>
      <c r="D20" s="53">
        <f>Revenus!D20/N20</f>
        <v>172.2</v>
      </c>
      <c r="E20" s="53">
        <f>Revenus!E20/N20</f>
        <v>90.476190476190482</v>
      </c>
      <c r="F20" s="54">
        <f>Revenus!F20/N20</f>
        <v>0.19047619047619047</v>
      </c>
      <c r="G20" s="53">
        <f>Revenus!G20/N20</f>
        <v>23.304761904761904</v>
      </c>
      <c r="H20" s="53">
        <f>Revenus!H20/N20</f>
        <v>1.5714285714285714</v>
      </c>
      <c r="I20" s="53">
        <f>Revenus!I20/N20</f>
        <v>3.4095238095238094</v>
      </c>
      <c r="J20" s="53">
        <f>Revenus!J20/N20</f>
        <v>563.6952380952381</v>
      </c>
      <c r="K20" s="53">
        <f>Revenus!K20/N20</f>
        <v>137.22857142857143</v>
      </c>
      <c r="L20" s="55">
        <f>Revenus!L20/N20</f>
        <v>2989.4857142857145</v>
      </c>
      <c r="M20" s="49"/>
      <c r="N20" s="136">
        <f>'Charges par habitant'!N20</f>
        <v>105</v>
      </c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</row>
    <row r="21" spans="1:26" ht="12.6" customHeight="1">
      <c r="A21" s="72">
        <v>20</v>
      </c>
      <c r="B21" s="91" t="s">
        <v>17</v>
      </c>
      <c r="C21" s="89">
        <f>Revenus!C21/N21</f>
        <v>27.823050669467051</v>
      </c>
      <c r="D21" s="56">
        <f>Revenus!D21/N21</f>
        <v>23.843528485166711</v>
      </c>
      <c r="E21" s="56">
        <f>Revenus!E21/N21</f>
        <v>357.50249409293775</v>
      </c>
      <c r="F21" s="53">
        <f>Revenus!F21/N21</f>
        <v>56.27907587293253</v>
      </c>
      <c r="G21" s="56">
        <f>Revenus!G21/N21</f>
        <v>7.1934891047519031E-2</v>
      </c>
      <c r="H21" s="56">
        <f>Revenus!H21/N21</f>
        <v>9.1580467314255714</v>
      </c>
      <c r="I21" s="53">
        <f>Revenus!I21/N21</f>
        <v>14.327645051194539</v>
      </c>
      <c r="J21" s="56">
        <f>Revenus!J21/N21</f>
        <v>475.2937778944605</v>
      </c>
      <c r="K21" s="56">
        <f>Revenus!K21/N21</f>
        <v>179.5376739301654</v>
      </c>
      <c r="L21" s="57">
        <f>Revenus!L21/N21</f>
        <v>3187.6382252559729</v>
      </c>
      <c r="M21" s="49"/>
      <c r="N21" s="136">
        <f>'Charges par habitant'!N21</f>
        <v>3809</v>
      </c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</row>
    <row r="22" spans="1:26" ht="12.6" customHeight="1">
      <c r="A22" s="72">
        <v>21</v>
      </c>
      <c r="B22" s="91" t="s">
        <v>18</v>
      </c>
      <c r="C22" s="88">
        <f>Revenus!C22/N22</f>
        <v>65.111620795107029</v>
      </c>
      <c r="D22" s="53">
        <f>Revenus!D22/N22</f>
        <v>28.382262996941897</v>
      </c>
      <c r="E22" s="53">
        <f>Revenus!E22/N22</f>
        <v>317.42762487257897</v>
      </c>
      <c r="F22" s="54">
        <f>Revenus!F22/N22</f>
        <v>26.217125382262996</v>
      </c>
      <c r="G22" s="53">
        <f>Revenus!G22/N22</f>
        <v>0</v>
      </c>
      <c r="H22" s="53">
        <f>Revenus!H22/N22</f>
        <v>105.06778797145769</v>
      </c>
      <c r="I22" s="53">
        <f>Revenus!I22/N22</f>
        <v>35.678389398572882</v>
      </c>
      <c r="J22" s="53">
        <f>Revenus!J22/N22</f>
        <v>540.2900101936799</v>
      </c>
      <c r="K22" s="53">
        <f>Revenus!K22/N22</f>
        <v>239.60040774719673</v>
      </c>
      <c r="L22" s="55">
        <f>Revenus!L22/N22</f>
        <v>3358.6834862385322</v>
      </c>
      <c r="M22" s="49"/>
      <c r="N22" s="136">
        <f>'Charges par habitant'!N22</f>
        <v>1962</v>
      </c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</row>
    <row r="23" spans="1:26" ht="12.6" customHeight="1">
      <c r="A23" s="72">
        <v>22</v>
      </c>
      <c r="B23" s="91" t="s">
        <v>19</v>
      </c>
      <c r="C23" s="89">
        <f>Revenus!C23/N23</f>
        <v>115.10450819672131</v>
      </c>
      <c r="D23" s="56">
        <f>Revenus!D23/N23</f>
        <v>48.035655737704921</v>
      </c>
      <c r="E23" s="56">
        <f>Revenus!E23/N23</f>
        <v>448.37008196721314</v>
      </c>
      <c r="F23" s="53">
        <f>Revenus!F23/N23</f>
        <v>216.31516393442624</v>
      </c>
      <c r="G23" s="56">
        <f>Revenus!G23/N23</f>
        <v>0</v>
      </c>
      <c r="H23" s="56">
        <f>Revenus!H23/N23</f>
        <v>70.818442622950826</v>
      </c>
      <c r="I23" s="53">
        <f>Revenus!I23/N23</f>
        <v>41.004918032786883</v>
      </c>
      <c r="J23" s="56">
        <f>Revenus!J23/N23</f>
        <v>549.27213114754102</v>
      </c>
      <c r="K23" s="56">
        <f>Revenus!K23/N23</f>
        <v>81.405737704918039</v>
      </c>
      <c r="L23" s="57">
        <f>Revenus!L23/N23</f>
        <v>3008.5840163934427</v>
      </c>
      <c r="M23" s="49"/>
      <c r="N23" s="136">
        <f>'Charges par habitant'!N23</f>
        <v>2440</v>
      </c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</row>
    <row r="24" spans="1:26" ht="12.6" customHeight="1">
      <c r="A24" s="72">
        <v>23</v>
      </c>
      <c r="B24" s="91" t="s">
        <v>20</v>
      </c>
      <c r="C24" s="88">
        <f>Revenus!C24/N24</f>
        <v>49.313901345291477</v>
      </c>
      <c r="D24" s="53">
        <f>Revenus!D24/N24</f>
        <v>9.6008968609865466</v>
      </c>
      <c r="E24" s="53">
        <f>Revenus!E24/N24</f>
        <v>479.71748878923768</v>
      </c>
      <c r="F24" s="54">
        <f>Revenus!F24/N24</f>
        <v>0</v>
      </c>
      <c r="G24" s="53">
        <f>Revenus!G24/N24</f>
        <v>0</v>
      </c>
      <c r="H24" s="53">
        <f>Revenus!H24/N24</f>
        <v>0</v>
      </c>
      <c r="I24" s="53">
        <f>Revenus!I24/N24</f>
        <v>0</v>
      </c>
      <c r="J24" s="53">
        <f>Revenus!J24/N24</f>
        <v>476.19730941704034</v>
      </c>
      <c r="K24" s="53">
        <f>Revenus!K24/N24</f>
        <v>157.45739910313901</v>
      </c>
      <c r="L24" s="55">
        <f>Revenus!L24/N24</f>
        <v>2621.843049327354</v>
      </c>
      <c r="M24" s="49"/>
      <c r="N24" s="136">
        <f>'Charges par habitant'!N24</f>
        <v>223</v>
      </c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</row>
    <row r="25" spans="1:26" ht="12.6" customHeight="1">
      <c r="A25" s="72">
        <v>24</v>
      </c>
      <c r="B25" s="91" t="s">
        <v>21</v>
      </c>
      <c r="C25" s="89">
        <f>Revenus!C25/N25</f>
        <v>38.294117647058826</v>
      </c>
      <c r="D25" s="56">
        <f>Revenus!D25/N25</f>
        <v>28.533333333333335</v>
      </c>
      <c r="E25" s="56">
        <f>Revenus!E25/N25</f>
        <v>547.4666666666667</v>
      </c>
      <c r="F25" s="53">
        <f>Revenus!F25/N25</f>
        <v>0</v>
      </c>
      <c r="G25" s="56">
        <f>Revenus!G25/N25</f>
        <v>0</v>
      </c>
      <c r="H25" s="56">
        <f>Revenus!H25/N25</f>
        <v>1.6588235294117648</v>
      </c>
      <c r="I25" s="53">
        <f>Revenus!I25/N25</f>
        <v>0</v>
      </c>
      <c r="J25" s="56">
        <f>Revenus!J25/N25</f>
        <v>472.65490196078429</v>
      </c>
      <c r="K25" s="56">
        <f>Revenus!K25/N25</f>
        <v>234.85098039215686</v>
      </c>
      <c r="L25" s="57">
        <f>Revenus!L25/N25</f>
        <v>2658.9725490196079</v>
      </c>
      <c r="M25" s="49"/>
      <c r="N25" s="136">
        <f>'Charges par habitant'!N25</f>
        <v>255</v>
      </c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</row>
    <row r="26" spans="1:26" ht="12.6" customHeight="1">
      <c r="A26" s="72">
        <v>25</v>
      </c>
      <c r="B26" s="91" t="s">
        <v>22</v>
      </c>
      <c r="C26" s="88">
        <f>Revenus!C26/N26</f>
        <v>92.888888888888886</v>
      </c>
      <c r="D26" s="53">
        <f>Revenus!D26/N26</f>
        <v>21.44814814814815</v>
      </c>
      <c r="E26" s="53">
        <f>Revenus!E26/N26</f>
        <v>401.53703703703701</v>
      </c>
      <c r="F26" s="54">
        <f>Revenus!F26/N26</f>
        <v>51.366666666666667</v>
      </c>
      <c r="G26" s="53">
        <f>Revenus!G26/N26</f>
        <v>0</v>
      </c>
      <c r="H26" s="53">
        <f>Revenus!H26/N26</f>
        <v>0</v>
      </c>
      <c r="I26" s="53">
        <f>Revenus!I26/N26</f>
        <v>7.7333333333333334</v>
      </c>
      <c r="J26" s="53">
        <f>Revenus!J26/N26</f>
        <v>801.04444444444448</v>
      </c>
      <c r="K26" s="53">
        <f>Revenus!K26/N26</f>
        <v>177.84814814814814</v>
      </c>
      <c r="L26" s="55">
        <f>Revenus!L26/N26</f>
        <v>4349.385185185185</v>
      </c>
      <c r="M26" s="49"/>
      <c r="N26" s="136">
        <f>'Charges par habitant'!N26</f>
        <v>270</v>
      </c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</row>
    <row r="27" spans="1:26" ht="12.6" customHeight="1">
      <c r="A27" s="72">
        <v>72</v>
      </c>
      <c r="B27" s="91" t="s">
        <v>38</v>
      </c>
      <c r="C27" s="89">
        <f>Revenus!C27/N27</f>
        <v>96.057405703771849</v>
      </c>
      <c r="D27" s="56">
        <f>Revenus!D27/N27</f>
        <v>147.98215271389145</v>
      </c>
      <c r="E27" s="56">
        <f>Revenus!E27/N27</f>
        <v>776.02723091076359</v>
      </c>
      <c r="F27" s="53">
        <f>Revenus!F27/N27</f>
        <v>98.013799448022084</v>
      </c>
      <c r="G27" s="56">
        <f>Revenus!G27/N27</f>
        <v>155.10855565777368</v>
      </c>
      <c r="H27" s="56">
        <f>Revenus!H27/N27</f>
        <v>200.34158233670652</v>
      </c>
      <c r="I27" s="53">
        <f>Revenus!I27/N27</f>
        <v>82.002207911683527</v>
      </c>
      <c r="J27" s="56">
        <f>Revenus!J27/N27</f>
        <v>517.766237350506</v>
      </c>
      <c r="K27" s="56">
        <f>Revenus!K27/N27</f>
        <v>286.40873965041396</v>
      </c>
      <c r="L27" s="57">
        <f>Revenus!L27/N27</f>
        <v>3570.0903403863845</v>
      </c>
      <c r="M27" s="49"/>
      <c r="N27" s="136">
        <f>'Charges par habitant'!N27</f>
        <v>10870</v>
      </c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</row>
    <row r="28" spans="1:26" ht="12.6" customHeight="1">
      <c r="A28" s="72">
        <v>33</v>
      </c>
      <c r="B28" s="91" t="s">
        <v>23</v>
      </c>
      <c r="C28" s="88">
        <f>Revenus!C28/N28</f>
        <v>99.199105145413867</v>
      </c>
      <c r="D28" s="53">
        <f>Revenus!D28/N28</f>
        <v>41.731543624161077</v>
      </c>
      <c r="E28" s="53">
        <f>Revenus!E28/N28</f>
        <v>336.51901565995524</v>
      </c>
      <c r="F28" s="54">
        <f>Revenus!F28/N28</f>
        <v>0.11185682326621924</v>
      </c>
      <c r="G28" s="53">
        <f>Revenus!G28/N28</f>
        <v>0</v>
      </c>
      <c r="H28" s="53">
        <f>Revenus!H28/N28</f>
        <v>1.476510067114094</v>
      </c>
      <c r="I28" s="53">
        <f>Revenus!I28/N28</f>
        <v>244.17897091722594</v>
      </c>
      <c r="J28" s="53">
        <f>Revenus!J28/N28</f>
        <v>1355.6263982102907</v>
      </c>
      <c r="K28" s="53">
        <f>Revenus!K28/N28</f>
        <v>80.644295302013418</v>
      </c>
      <c r="L28" s="55">
        <f>Revenus!L28/N28</f>
        <v>4620.3892617449665</v>
      </c>
      <c r="M28" s="49"/>
      <c r="N28" s="136">
        <f>'Charges par habitant'!N28</f>
        <v>447</v>
      </c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</row>
    <row r="29" spans="1:26" ht="12.6" customHeight="1">
      <c r="A29" s="72">
        <v>35</v>
      </c>
      <c r="B29" s="91" t="s">
        <v>24</v>
      </c>
      <c r="C29" s="89">
        <f>Revenus!C29/N29</f>
        <v>125.93113342898135</v>
      </c>
      <c r="D29" s="56">
        <f>Revenus!D29/N29</f>
        <v>385.39885222381633</v>
      </c>
      <c r="E29" s="56">
        <f>Revenus!E29/N29</f>
        <v>309.27259684361547</v>
      </c>
      <c r="F29" s="53">
        <f>Revenus!F29/N29</f>
        <v>4.9497847919655671</v>
      </c>
      <c r="G29" s="56">
        <f>Revenus!G29/N29</f>
        <v>0</v>
      </c>
      <c r="H29" s="56">
        <f>Revenus!H29/N29</f>
        <v>1.7015781922525108</v>
      </c>
      <c r="I29" s="53">
        <f>Revenus!I29/N29</f>
        <v>59.446197991391678</v>
      </c>
      <c r="J29" s="56">
        <f>Revenus!J29/N29</f>
        <v>635.94261119081784</v>
      </c>
      <c r="K29" s="56">
        <f>Revenus!K29/N29</f>
        <v>846.92969870875174</v>
      </c>
      <c r="L29" s="57">
        <f>Revenus!L29/N29</f>
        <v>3865.4232424677189</v>
      </c>
      <c r="M29" s="49"/>
      <c r="N29" s="136">
        <f>'Charges par habitant'!N29</f>
        <v>697</v>
      </c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</row>
    <row r="30" spans="1:26" ht="12.6" customHeight="1">
      <c r="A30" s="72">
        <v>74</v>
      </c>
      <c r="B30" s="91" t="s">
        <v>48</v>
      </c>
      <c r="C30" s="88">
        <f>Revenus!C30/N30</f>
        <v>98.427193586772717</v>
      </c>
      <c r="D30" s="53">
        <f>Revenus!D30/N30</f>
        <v>95.160455940377034</v>
      </c>
      <c r="E30" s="53">
        <f>Revenus!E30/N30</f>
        <v>508.99711905805725</v>
      </c>
      <c r="F30" s="54">
        <f>Revenus!F30/N30</f>
        <v>12.975574622659234</v>
      </c>
      <c r="G30" s="53">
        <f>Revenus!G30/N30</f>
        <v>6.6825327237427193E-2</v>
      </c>
      <c r="H30" s="53">
        <f>Revenus!H30/N30</f>
        <v>50.410847372706208</v>
      </c>
      <c r="I30" s="53">
        <f>Revenus!I30/N30</f>
        <v>53.70990167219891</v>
      </c>
      <c r="J30" s="53">
        <f>Revenus!J30/N30</f>
        <v>169.89371829398132</v>
      </c>
      <c r="K30" s="53">
        <f>Revenus!K30/N30</f>
        <v>283.89365566480865</v>
      </c>
      <c r="L30" s="55">
        <f>Revenus!L30/N30</f>
        <v>3160.1068453685725</v>
      </c>
      <c r="M30" s="49"/>
      <c r="N30" s="136">
        <f>'Charges par habitant'!N30</f>
        <v>15967</v>
      </c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</row>
    <row r="31" spans="1:26" ht="12.6" customHeight="1">
      <c r="A31" s="72">
        <v>49</v>
      </c>
      <c r="B31" s="91" t="s">
        <v>25</v>
      </c>
      <c r="C31" s="89">
        <f>Revenus!C31/N31</f>
        <v>72.249438202247191</v>
      </c>
      <c r="D31" s="56">
        <f>Revenus!D31/N31</f>
        <v>817.59101123595508</v>
      </c>
      <c r="E31" s="56">
        <f>Revenus!E31/N31</f>
        <v>37.838202247191013</v>
      </c>
      <c r="F31" s="53">
        <f>Revenus!F31/N31</f>
        <v>69.422471910112364</v>
      </c>
      <c r="G31" s="56">
        <f>Revenus!G31/N31</f>
        <v>0</v>
      </c>
      <c r="H31" s="56">
        <f>Revenus!H31/N31</f>
        <v>1.6764044943820224</v>
      </c>
      <c r="I31" s="53">
        <f>Revenus!I31/N31</f>
        <v>49.512359550561797</v>
      </c>
      <c r="J31" s="56">
        <f>Revenus!J31/N31</f>
        <v>450.39550561797751</v>
      </c>
      <c r="K31" s="56">
        <f>Revenus!K31/N31</f>
        <v>241.77303370786518</v>
      </c>
      <c r="L31" s="57">
        <f>Revenus!L31/N31</f>
        <v>2623.8651685393256</v>
      </c>
      <c r="M31" s="49"/>
      <c r="N31" s="136">
        <f>'Charges par habitant'!N31</f>
        <v>445</v>
      </c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</row>
    <row r="32" spans="1:26" ht="12.6" customHeight="1">
      <c r="A32" s="72">
        <v>53</v>
      </c>
      <c r="B32" s="91" t="s">
        <v>26</v>
      </c>
      <c r="C32" s="88">
        <f>Revenus!C32/N32</f>
        <v>93.951793062904173</v>
      </c>
      <c r="D32" s="53">
        <f>Revenus!D32/N32</f>
        <v>71.876543209876544</v>
      </c>
      <c r="E32" s="53">
        <f>Revenus!E32/N32</f>
        <v>876.12443660591805</v>
      </c>
      <c r="F32" s="54">
        <f>Revenus!F32/N32</f>
        <v>159.25896531452088</v>
      </c>
      <c r="G32" s="53">
        <f>Revenus!G32/N32</f>
        <v>33.278169704095632</v>
      </c>
      <c r="H32" s="53">
        <f>Revenus!H32/N32</f>
        <v>40.572996276699982</v>
      </c>
      <c r="I32" s="53">
        <f>Revenus!I32/N32</f>
        <v>37.811189496374681</v>
      </c>
      <c r="J32" s="53">
        <f>Revenus!J32/N32</f>
        <v>807.05790711346265</v>
      </c>
      <c r="K32" s="53">
        <f>Revenus!K32/N32</f>
        <v>612.43082500489913</v>
      </c>
      <c r="L32" s="55">
        <f>Revenus!L32/N32</f>
        <v>6751.0130315500683</v>
      </c>
      <c r="M32" s="49"/>
      <c r="N32" s="136">
        <f>'Charges par habitant'!N32</f>
        <v>10206</v>
      </c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</row>
    <row r="33" spans="1:54" ht="12.6" customHeight="1">
      <c r="A33" s="72">
        <v>54</v>
      </c>
      <c r="B33" s="91" t="s">
        <v>27</v>
      </c>
      <c r="C33" s="89">
        <f>Revenus!C33/N33</f>
        <v>79.36</v>
      </c>
      <c r="D33" s="56">
        <f>Revenus!D33/N33</f>
        <v>46.214545454545451</v>
      </c>
      <c r="E33" s="56">
        <f>Revenus!E33/N33</f>
        <v>226.96454545454546</v>
      </c>
      <c r="F33" s="53">
        <f>Revenus!F33/N33</f>
        <v>101.39272727272727</v>
      </c>
      <c r="G33" s="56">
        <f>Revenus!G33/N33</f>
        <v>0.12727272727272726</v>
      </c>
      <c r="H33" s="56">
        <f>Revenus!H33/N33</f>
        <v>467.75636363636363</v>
      </c>
      <c r="I33" s="53">
        <f>Revenus!I33/N33</f>
        <v>61.541818181818179</v>
      </c>
      <c r="J33" s="56">
        <f>Revenus!J33/N33</f>
        <v>654.64363636363635</v>
      </c>
      <c r="K33" s="56">
        <f>Revenus!K33/N33</f>
        <v>154.63454545454545</v>
      </c>
      <c r="L33" s="57">
        <f>Revenus!L33/N33</f>
        <v>4380.3190909090908</v>
      </c>
      <c r="M33" s="49"/>
      <c r="N33" s="136">
        <f>'Charges par habitant'!N33</f>
        <v>1100</v>
      </c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</row>
    <row r="34" spans="1:54" ht="12.6" customHeight="1">
      <c r="A34" s="72">
        <v>55</v>
      </c>
      <c r="B34" s="91" t="s">
        <v>28</v>
      </c>
      <c r="C34" s="88">
        <f>Revenus!C34/N34</f>
        <v>50.925465838509318</v>
      </c>
      <c r="D34" s="53">
        <f>Revenus!D34/N34</f>
        <v>9.9689440993788825</v>
      </c>
      <c r="E34" s="53">
        <f>Revenus!E34/N34</f>
        <v>351.49689440993791</v>
      </c>
      <c r="F34" s="54">
        <f>Revenus!F34/N34</f>
        <v>5.3757763975155282</v>
      </c>
      <c r="G34" s="53">
        <f>Revenus!G34/N34</f>
        <v>0</v>
      </c>
      <c r="H34" s="53">
        <f>Revenus!H34/N34</f>
        <v>1.7236024844720497</v>
      </c>
      <c r="I34" s="53">
        <f>Revenus!I34/N34</f>
        <v>9.6739130434782616</v>
      </c>
      <c r="J34" s="53">
        <f>Revenus!J34/N34</f>
        <v>68.531055900621112</v>
      </c>
      <c r="K34" s="53">
        <f>Revenus!K34/N34</f>
        <v>95.307453416149073</v>
      </c>
      <c r="L34" s="55">
        <f>Revenus!L34/N34</f>
        <v>2870.1677018633541</v>
      </c>
      <c r="M34" s="49"/>
      <c r="N34" s="136">
        <f>'Charges par habitant'!N34</f>
        <v>322</v>
      </c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</row>
    <row r="35" spans="1:54" ht="12.6" customHeight="1">
      <c r="A35" s="72">
        <v>56</v>
      </c>
      <c r="B35" s="91" t="s">
        <v>29</v>
      </c>
      <c r="C35" s="89">
        <f>Revenus!C35/N35</f>
        <v>57.582677165354333</v>
      </c>
      <c r="D35" s="56">
        <f>Revenus!D35/N35</f>
        <v>13.466141732283464</v>
      </c>
      <c r="E35" s="56">
        <f>Revenus!E35/N35</f>
        <v>299.61102362204724</v>
      </c>
      <c r="F35" s="53">
        <f>Revenus!F35/N35</f>
        <v>35.274015748031495</v>
      </c>
      <c r="G35" s="56">
        <f>Revenus!G35/N35</f>
        <v>0.13228346456692913</v>
      </c>
      <c r="H35" s="56">
        <f>Revenus!H35/N35</f>
        <v>8.0440944881889767</v>
      </c>
      <c r="I35" s="53">
        <f>Revenus!I35/N35</f>
        <v>35.973228346456693</v>
      </c>
      <c r="J35" s="56">
        <f>Revenus!J35/N35</f>
        <v>243.84724409448819</v>
      </c>
      <c r="K35" s="56">
        <f>Revenus!K35/N35</f>
        <v>106.69606299212599</v>
      </c>
      <c r="L35" s="57">
        <f>Revenus!L35/N35</f>
        <v>2993.6299212598424</v>
      </c>
      <c r="M35" s="49"/>
      <c r="N35" s="136">
        <f>'Charges par habitant'!N35</f>
        <v>635</v>
      </c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</row>
    <row r="36" spans="1:54" ht="12.6" customHeight="1">
      <c r="A36" s="72">
        <v>57</v>
      </c>
      <c r="B36" s="91" t="s">
        <v>30</v>
      </c>
      <c r="C36" s="88">
        <f>Revenus!C36/N36</f>
        <v>37.202586206896555</v>
      </c>
      <c r="D36" s="53">
        <f>Revenus!D36/N36</f>
        <v>117.27801724137932</v>
      </c>
      <c r="E36" s="53">
        <f>Revenus!E36/N36</f>
        <v>485.66594827586209</v>
      </c>
      <c r="F36" s="54">
        <f>Revenus!F36/N36</f>
        <v>0.21551724137931033</v>
      </c>
      <c r="G36" s="53">
        <f>Revenus!G36/N36</f>
        <v>0.1788793103448276</v>
      </c>
      <c r="H36" s="53">
        <f>Revenus!H36/N36</f>
        <v>4.5711206896551726</v>
      </c>
      <c r="I36" s="53">
        <f>Revenus!I36/N36</f>
        <v>2.853448275862069</v>
      </c>
      <c r="J36" s="53">
        <f>Revenus!J36/N36</f>
        <v>105.73491379310344</v>
      </c>
      <c r="K36" s="53">
        <f>Revenus!K36/N36</f>
        <v>62.75</v>
      </c>
      <c r="L36" s="55">
        <f>Revenus!L36/N36</f>
        <v>2746.6594827586205</v>
      </c>
      <c r="M36" s="49"/>
      <c r="N36" s="136">
        <f>'Charges par habitant'!N36</f>
        <v>464</v>
      </c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</row>
    <row r="37" spans="1:54" ht="12.6" customHeight="1">
      <c r="A37" s="72">
        <v>58</v>
      </c>
      <c r="B37" s="91" t="s">
        <v>31</v>
      </c>
      <c r="C37" s="89">
        <f>Revenus!C37/N37</f>
        <v>62.137607505863954</v>
      </c>
      <c r="D37" s="56">
        <f>Revenus!D37/N37</f>
        <v>21.899921813917121</v>
      </c>
      <c r="E37" s="56">
        <f>Revenus!E37/N37</f>
        <v>487.46833463643469</v>
      </c>
      <c r="F37" s="53">
        <f>Revenus!F37/N37</f>
        <v>73.971853010164196</v>
      </c>
      <c r="G37" s="56">
        <f>Revenus!G37/N37</f>
        <v>2.2916340891321343</v>
      </c>
      <c r="H37" s="56">
        <f>Revenus!H37/N37</f>
        <v>15.118842845973417</v>
      </c>
      <c r="I37" s="53">
        <f>Revenus!I37/N37</f>
        <v>34.178264268960127</v>
      </c>
      <c r="J37" s="56">
        <f>Revenus!J37/N37</f>
        <v>570.01954652071936</v>
      </c>
      <c r="K37" s="56">
        <f>Revenus!K37/N37</f>
        <v>71.547302580140737</v>
      </c>
      <c r="L37" s="57">
        <f>Revenus!L37/N37</f>
        <v>3180.7310398749023</v>
      </c>
      <c r="M37" s="49"/>
      <c r="N37" s="136">
        <f>'Charges par habitant'!N37</f>
        <v>1279</v>
      </c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</row>
    <row r="38" spans="1:54" ht="12.6" customHeight="1">
      <c r="A38" s="72">
        <v>59</v>
      </c>
      <c r="B38" s="91" t="s">
        <v>32</v>
      </c>
      <c r="C38" s="88">
        <f>Revenus!C38/N38</f>
        <v>46.174999999999997</v>
      </c>
      <c r="D38" s="53">
        <f>Revenus!D38/N38</f>
        <v>359.05416666666667</v>
      </c>
      <c r="E38" s="53">
        <f>Revenus!E38/N38</f>
        <v>114.00416666666666</v>
      </c>
      <c r="F38" s="54">
        <f>Revenus!F38/N38</f>
        <v>0</v>
      </c>
      <c r="G38" s="53">
        <f>Revenus!G38/N38</f>
        <v>0</v>
      </c>
      <c r="H38" s="53">
        <f>Revenus!H38/N38</f>
        <v>1.7416666666666667</v>
      </c>
      <c r="I38" s="53">
        <f>Revenus!I38/N38</f>
        <v>23.545833333333334</v>
      </c>
      <c r="J38" s="53">
        <f>Revenus!J38/N38</f>
        <v>733.83333333333337</v>
      </c>
      <c r="K38" s="53">
        <f>Revenus!K38/N38</f>
        <v>215.09166666666667</v>
      </c>
      <c r="L38" s="55">
        <f>Revenus!L38/N38</f>
        <v>2701.9916666666668</v>
      </c>
      <c r="M38" s="49"/>
      <c r="N38" s="136">
        <f>'Charges par habitant'!N38</f>
        <v>240</v>
      </c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</row>
    <row r="39" spans="1:54" ht="12.6" customHeight="1">
      <c r="A39" s="72">
        <v>60</v>
      </c>
      <c r="B39" s="91" t="s">
        <v>33</v>
      </c>
      <c r="C39" s="89">
        <f>Revenus!C39/N39</f>
        <v>135.97999529301012</v>
      </c>
      <c r="D39" s="56">
        <f>Revenus!D39/N39</f>
        <v>227.02850343871759</v>
      </c>
      <c r="E39" s="56">
        <f>Revenus!E39/N39</f>
        <v>612.86368034308725</v>
      </c>
      <c r="F39" s="53">
        <f>Revenus!F39/N39</f>
        <v>193.57257916895477</v>
      </c>
      <c r="G39" s="56">
        <f>Revenus!G39/N39</f>
        <v>3.7919248973614708</v>
      </c>
      <c r="H39" s="56">
        <f>Revenus!H39/N39</f>
        <v>54.462984754582777</v>
      </c>
      <c r="I39" s="53">
        <f>Revenus!I39/N39</f>
        <v>152.85824115478152</v>
      </c>
      <c r="J39" s="56">
        <f>Revenus!J39/N39</f>
        <v>702.59114562903687</v>
      </c>
      <c r="K39" s="56">
        <f>Revenus!K39/N39</f>
        <v>146.92353756439422</v>
      </c>
      <c r="L39" s="57">
        <f>Revenus!L39/N39</f>
        <v>4066.9142804842968</v>
      </c>
      <c r="M39" s="49"/>
      <c r="N39" s="136">
        <f>'Charges par habitant'!N39</f>
        <v>38241</v>
      </c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</row>
    <row r="40" spans="1:54" ht="12.6" customHeight="1">
      <c r="A40" s="72">
        <v>61</v>
      </c>
      <c r="B40" s="91" t="s">
        <v>34</v>
      </c>
      <c r="C40" s="88">
        <f>Revenus!C40/N40</f>
        <v>80.653508771929822</v>
      </c>
      <c r="D40" s="53">
        <f>Revenus!D40/N40</f>
        <v>20.451754385964911</v>
      </c>
      <c r="E40" s="53">
        <f>Revenus!E40/N40</f>
        <v>251.23684210526315</v>
      </c>
      <c r="F40" s="54">
        <f>Revenus!F40/N40</f>
        <v>42.508771929824562</v>
      </c>
      <c r="G40" s="53">
        <f>Revenus!G40/N40</f>
        <v>0</v>
      </c>
      <c r="H40" s="53">
        <f>Revenus!H40/N40</f>
        <v>0</v>
      </c>
      <c r="I40" s="53">
        <f>Revenus!I40/N40</f>
        <v>1.381578947368421</v>
      </c>
      <c r="J40" s="53">
        <f>Revenus!J40/N40</f>
        <v>52.473684210526315</v>
      </c>
      <c r="K40" s="53">
        <f>Revenus!K40/N40</f>
        <v>54.934210526315788</v>
      </c>
      <c r="L40" s="55">
        <f>Revenus!L40/N40</f>
        <v>2990.7631578947367</v>
      </c>
      <c r="M40" s="49"/>
      <c r="N40" s="136">
        <f>'Charges par habitant'!N40</f>
        <v>228</v>
      </c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</row>
    <row r="41" spans="1:54" ht="12.6" customHeight="1" thickBot="1">
      <c r="A41" s="72">
        <v>62</v>
      </c>
      <c r="B41" s="91" t="s">
        <v>35</v>
      </c>
      <c r="C41" s="89">
        <f>Revenus!C41/N41</f>
        <v>73.450630252100837</v>
      </c>
      <c r="D41" s="56">
        <f>Revenus!D41/N41</f>
        <v>28.420168067226889</v>
      </c>
      <c r="E41" s="56">
        <f>Revenus!E41/N41</f>
        <v>330.51470588235293</v>
      </c>
      <c r="F41" s="53">
        <f>Revenus!F41/N41</f>
        <v>107.45693277310924</v>
      </c>
      <c r="G41" s="56">
        <f>Revenus!G41/N41</f>
        <v>0.13235294117647059</v>
      </c>
      <c r="H41" s="56">
        <f>Revenus!H41/N41</f>
        <v>7.0966386554621845</v>
      </c>
      <c r="I41" s="53">
        <f>Revenus!I41/N41</f>
        <v>118.25630252100841</v>
      </c>
      <c r="J41" s="56">
        <f>Revenus!J41/N41</f>
        <v>612.82247899159665</v>
      </c>
      <c r="K41" s="56">
        <f>Revenus!K41/N41</f>
        <v>589.89600840336129</v>
      </c>
      <c r="L41" s="57">
        <f>Revenus!L41/N41</f>
        <v>3667.1911764705883</v>
      </c>
      <c r="M41" s="49"/>
      <c r="N41" s="136">
        <f>'Charges par habitant'!N41</f>
        <v>952</v>
      </c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</row>
    <row r="42" spans="1:54" ht="18" customHeight="1" thickBot="1">
      <c r="A42" s="101" t="s">
        <v>36</v>
      </c>
      <c r="B42" s="125"/>
      <c r="C42" s="94">
        <f>Revenus!C42/N42</f>
        <v>202.83882210642773</v>
      </c>
      <c r="D42" s="65">
        <f>Revenus!D42/N42</f>
        <v>146.74346936318767</v>
      </c>
      <c r="E42" s="65">
        <f>Revenus!E42/N42</f>
        <v>511.58546148686992</v>
      </c>
      <c r="F42" s="66">
        <f>Revenus!F42/N42</f>
        <v>160.92304826107642</v>
      </c>
      <c r="G42" s="65">
        <f>Revenus!G42/N42</f>
        <v>47.557028782380897</v>
      </c>
      <c r="H42" s="65">
        <f>Revenus!H42/N42</f>
        <v>90.550694480271943</v>
      </c>
      <c r="I42" s="65">
        <f>Revenus!I42/N42</f>
        <v>104.26782346500656</v>
      </c>
      <c r="J42" s="65">
        <f>Revenus!J42/N42</f>
        <v>582.04267771873401</v>
      </c>
      <c r="K42" s="65">
        <f>Revenus!K42/N42</f>
        <v>340.07594856890631</v>
      </c>
      <c r="L42" s="67">
        <f>Revenus!L42/N42</f>
        <v>4218.9805385016653</v>
      </c>
      <c r="M42" s="40"/>
      <c r="N42" s="136">
        <f>'Charges par habitant'!N42</f>
        <v>174447</v>
      </c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1:54" ht="15.95" customHeight="1" thickBot="1">
      <c r="A43" s="101" t="s">
        <v>46</v>
      </c>
      <c r="B43" s="125"/>
      <c r="C43" s="95">
        <f>Revenus!C43/N43</f>
        <v>241.79025368622442</v>
      </c>
      <c r="D43" s="68">
        <f>Revenus!D43/N43</f>
        <v>142.05663289193049</v>
      </c>
      <c r="E43" s="68">
        <f>Revenus!E43/N43</f>
        <v>500.60266228924507</v>
      </c>
      <c r="F43" s="65">
        <f>Revenus!F43/N43</f>
        <v>147.12346756527117</v>
      </c>
      <c r="G43" s="68">
        <f>Revenus!G43/N43</f>
        <v>43.397534232323174</v>
      </c>
      <c r="H43" s="68">
        <f>Revenus!H43/N43</f>
        <v>89.48511927125179</v>
      </c>
      <c r="I43" s="65">
        <f>Revenus!I43/N43</f>
        <v>104.4254056147368</v>
      </c>
      <c r="J43" s="68">
        <f>Revenus!J43/N43</f>
        <v>571.36998075244639</v>
      </c>
      <c r="K43" s="68">
        <f>Revenus!K43/N43</f>
        <v>348.9175765422608</v>
      </c>
      <c r="L43" s="69">
        <f>Revenus!L43/N43</f>
        <v>3840.975862527383</v>
      </c>
      <c r="M43" s="40"/>
      <c r="N43" s="136">
        <f>'Charges par habitant'!N43</f>
        <v>173009</v>
      </c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1:54" s="21" customFormat="1" ht="12.6" customHeight="1">
      <c r="A44" s="16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49"/>
      <c r="N44" s="137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</row>
    <row r="45" spans="1:54" s="21" customFormat="1" ht="12.6" customHeight="1">
      <c r="A45" s="16"/>
      <c r="B45" s="20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49"/>
      <c r="N45" s="137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</row>
    <row r="46" spans="1:54" s="21" customFormat="1" ht="12.6" customHeight="1">
      <c r="A46" s="16"/>
      <c r="B46" s="22"/>
      <c r="M46" s="49"/>
      <c r="N46" s="137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</row>
    <row r="47" spans="1:54" s="21" customFormat="1" ht="12.6" customHeight="1">
      <c r="A47" s="16"/>
      <c r="B47" s="22"/>
      <c r="M47" s="49"/>
      <c r="N47" s="137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</row>
    <row r="48" spans="1:54" s="21" customFormat="1" ht="12.6" customHeight="1">
      <c r="A48" s="16"/>
      <c r="B48" s="23"/>
      <c r="M48" s="49"/>
      <c r="N48" s="137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</row>
    <row r="49" spans="1:54" s="21" customFormat="1" ht="12.6" customHeight="1">
      <c r="A49" s="16"/>
      <c r="B49" s="23"/>
      <c r="M49" s="49"/>
      <c r="N49" s="137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</row>
    <row r="50" spans="1:54" s="21" customFormat="1" ht="12.6" customHeight="1">
      <c r="A50" s="16"/>
      <c r="B50" s="23"/>
      <c r="M50" s="49"/>
      <c r="N50" s="137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</row>
    <row r="51" spans="1:54" s="21" customFormat="1" ht="12.6" customHeight="1">
      <c r="A51" s="16"/>
      <c r="B51" s="23"/>
      <c r="M51" s="49"/>
      <c r="N51" s="137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</row>
    <row r="52" spans="1:54" s="21" customFormat="1" ht="12.6" customHeight="1">
      <c r="A52" s="16"/>
      <c r="B52" s="23"/>
      <c r="M52" s="49"/>
      <c r="N52" s="137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</row>
    <row r="53" spans="1:54" s="21" customFormat="1" ht="12.6" customHeight="1">
      <c r="A53" s="16"/>
      <c r="B53" s="23"/>
      <c r="M53" s="49"/>
      <c r="N53" s="137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</row>
    <row r="54" spans="1:54" s="21" customFormat="1" ht="12.6" customHeight="1">
      <c r="A54" s="16"/>
      <c r="B54" s="24"/>
      <c r="M54" s="49"/>
      <c r="N54" s="137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</row>
    <row r="55" spans="1:54" s="21" customFormat="1" ht="12.6" customHeight="1">
      <c r="A55" s="16"/>
      <c r="B55" s="24"/>
      <c r="M55" s="49"/>
      <c r="N55" s="137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</row>
    <row r="56" spans="1:54" s="21" customFormat="1" ht="12.6" customHeight="1">
      <c r="A56" s="16"/>
      <c r="B56" s="24"/>
      <c r="M56" s="49"/>
      <c r="N56" s="137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</row>
    <row r="57" spans="1:54" s="21" customFormat="1" ht="12.6" customHeight="1">
      <c r="A57" s="16"/>
      <c r="B57" s="24"/>
      <c r="M57" s="49"/>
      <c r="N57" s="137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</row>
    <row r="58" spans="1:54" s="21" customFormat="1" ht="12.6" customHeight="1">
      <c r="A58" s="16"/>
      <c r="B58" s="24"/>
      <c r="M58" s="49"/>
      <c r="N58" s="137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</row>
    <row r="59" spans="1:54" s="21" customFormat="1" ht="12.6" customHeight="1">
      <c r="A59" s="16"/>
      <c r="B59" s="24"/>
      <c r="M59" s="49"/>
      <c r="N59" s="137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</row>
    <row r="60" spans="1:54" s="21" customFormat="1" ht="12.6" customHeight="1">
      <c r="A60" s="16"/>
      <c r="B60" s="24"/>
      <c r="M60" s="49"/>
      <c r="N60" s="137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</row>
    <row r="61" spans="1:54" s="21" customFormat="1" ht="12.6" customHeight="1">
      <c r="A61" s="16"/>
      <c r="B61" s="24"/>
      <c r="M61" s="49"/>
      <c r="N61" s="137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</row>
    <row r="62" spans="1:54" s="21" customFormat="1" ht="12.6" customHeight="1">
      <c r="A62" s="16"/>
      <c r="B62" s="24"/>
      <c r="M62" s="49"/>
      <c r="N62" s="137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</row>
    <row r="63" spans="1:54" s="21" customFormat="1" ht="12.6" customHeight="1">
      <c r="A63" s="16"/>
      <c r="B63" s="24"/>
      <c r="M63" s="49"/>
      <c r="N63" s="137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</row>
    <row r="64" spans="1:54" s="21" customFormat="1" ht="12.6" customHeight="1">
      <c r="A64" s="16"/>
      <c r="B64" s="24"/>
      <c r="M64" s="49"/>
      <c r="N64" s="137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</row>
    <row r="65" spans="1:54" s="21" customFormat="1" ht="12.6" customHeight="1">
      <c r="A65" s="16"/>
      <c r="B65" s="24"/>
      <c r="M65" s="49"/>
      <c r="N65" s="137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</row>
  </sheetData>
  <sheetProtection sheet="1" objects="1" scenarios="1"/>
  <mergeCells count="13">
    <mergeCell ref="A42:B42"/>
    <mergeCell ref="A43:B43"/>
    <mergeCell ref="H2:H4"/>
    <mergeCell ref="I2:I4"/>
    <mergeCell ref="J2:J4"/>
    <mergeCell ref="A2:B4"/>
    <mergeCell ref="K2:K4"/>
    <mergeCell ref="L2:L4"/>
    <mergeCell ref="G2:G4"/>
    <mergeCell ref="C2:C4"/>
    <mergeCell ref="D2:D4"/>
    <mergeCell ref="E2:E4"/>
    <mergeCell ref="F2:F4"/>
  </mergeCells>
  <pageMargins left="0.39370078740157483" right="0" top="0" bottom="0" header="0.31496062992125984" footer="0.31496062992125984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B66"/>
  <sheetViews>
    <sheetView zoomScale="120" zoomScaleNormal="120" workbookViewId="0">
      <pane xSplit="2" ySplit="4" topLeftCell="C5" activePane="bottomRight" state="frozen"/>
      <selection activeCell="A42" sqref="A42"/>
      <selection pane="topRight" activeCell="A42" sqref="A42"/>
      <selection pane="bottomLeft" activeCell="A42" sqref="A42"/>
      <selection pane="bottomRight" activeCell="B1" sqref="B1"/>
    </sheetView>
  </sheetViews>
  <sheetFormatPr baseColWidth="10" defaultColWidth="10.7109375" defaultRowHeight="7.5" customHeight="1"/>
  <cols>
    <col min="1" max="1" width="3.28515625" style="9" customWidth="1"/>
    <col min="2" max="2" width="22.7109375" style="7" customWidth="1"/>
    <col min="3" max="6" width="11.7109375" style="12" customWidth="1"/>
    <col min="7" max="9" width="10.7109375" style="12" customWidth="1"/>
    <col min="10" max="10" width="13.7109375" style="12" customWidth="1"/>
    <col min="11" max="11" width="10.7109375" style="12" customWidth="1"/>
    <col min="12" max="12" width="11.7109375" style="12" customWidth="1"/>
    <col min="13" max="13" width="6.7109375" style="38" customWidth="1"/>
    <col min="14" max="14" width="12.7109375" style="140" customWidth="1"/>
    <col min="15" max="26" width="6.7109375" style="38" customWidth="1"/>
    <col min="27" max="54" width="10.7109375" style="11"/>
    <col min="55" max="16384" width="10.7109375" style="12"/>
  </cols>
  <sheetData>
    <row r="1" spans="1:26" s="42" customFormat="1" ht="20.100000000000001" customHeight="1" thickBot="1">
      <c r="A1" s="76" t="s">
        <v>53</v>
      </c>
      <c r="B1" s="8"/>
      <c r="C1" s="39"/>
      <c r="D1" s="14"/>
      <c r="E1" s="14"/>
      <c r="F1" s="14"/>
      <c r="G1" s="14"/>
      <c r="H1" s="15"/>
      <c r="I1" s="15"/>
      <c r="J1" s="15"/>
      <c r="K1" s="15"/>
      <c r="L1" s="15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26" ht="12.6" customHeight="1">
      <c r="A2" s="126" t="s">
        <v>41</v>
      </c>
      <c r="B2" s="127"/>
      <c r="C2" s="103" t="s">
        <v>50</v>
      </c>
      <c r="D2" s="103" t="s">
        <v>42</v>
      </c>
      <c r="E2" s="103" t="s">
        <v>52</v>
      </c>
      <c r="F2" s="103" t="s">
        <v>43</v>
      </c>
      <c r="G2" s="103" t="s">
        <v>0</v>
      </c>
      <c r="H2" s="103" t="s">
        <v>44</v>
      </c>
      <c r="I2" s="103" t="s">
        <v>1</v>
      </c>
      <c r="J2" s="103" t="s">
        <v>51</v>
      </c>
      <c r="K2" s="103" t="s">
        <v>45</v>
      </c>
      <c r="L2" s="111" t="s">
        <v>49</v>
      </c>
      <c r="M2" s="49"/>
      <c r="N2" s="133" t="str">
        <f>'Charges par habitant'!N2</f>
        <v>population</v>
      </c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</row>
    <row r="3" spans="1:26" ht="12.6" customHeight="1">
      <c r="A3" s="128"/>
      <c r="B3" s="129"/>
      <c r="C3" s="104"/>
      <c r="D3" s="104"/>
      <c r="E3" s="104"/>
      <c r="F3" s="104"/>
      <c r="G3" s="104"/>
      <c r="H3" s="104"/>
      <c r="I3" s="104"/>
      <c r="J3" s="104"/>
      <c r="K3" s="104"/>
      <c r="L3" s="112"/>
      <c r="M3" s="49"/>
      <c r="N3" s="134" t="str">
        <f>'Charges par habitant'!N3</f>
        <v>au</v>
      </c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</row>
    <row r="4" spans="1:26" ht="12.6" customHeight="1" thickBot="1">
      <c r="A4" s="130"/>
      <c r="B4" s="131"/>
      <c r="C4" s="104"/>
      <c r="D4" s="104"/>
      <c r="E4" s="104"/>
      <c r="F4" s="104"/>
      <c r="G4" s="104"/>
      <c r="H4" s="104"/>
      <c r="I4" s="104"/>
      <c r="J4" s="104"/>
      <c r="K4" s="104"/>
      <c r="L4" s="112"/>
      <c r="M4" s="49"/>
      <c r="N4" s="135">
        <f>'Charges par habitant'!N4</f>
        <v>41274</v>
      </c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</row>
    <row r="5" spans="1:26" ht="12.6" customHeight="1">
      <c r="A5" s="70">
        <v>1</v>
      </c>
      <c r="B5" s="90" t="s">
        <v>3</v>
      </c>
      <c r="C5" s="87">
        <f>'Resultat net'!C5/N5</f>
        <v>-329.86795447738842</v>
      </c>
      <c r="D5" s="50">
        <f>'Resultat net'!D5/N5</f>
        <v>-319.79107517220723</v>
      </c>
      <c r="E5" s="50">
        <f>'Resultat net'!E5/N5</f>
        <v>-914.1701707097933</v>
      </c>
      <c r="F5" s="51">
        <f>'Resultat net'!F5/N5</f>
        <v>-884.11967654986518</v>
      </c>
      <c r="G5" s="50">
        <f>'Resultat net'!G5/N5</f>
        <v>-27.558340820604972</v>
      </c>
      <c r="H5" s="50">
        <f>'Resultat net'!H5/N5</f>
        <v>-635.22410901467504</v>
      </c>
      <c r="I5" s="51">
        <f>'Resultat net'!I5/N5</f>
        <v>-685.29152440850555</v>
      </c>
      <c r="J5" s="50">
        <f>'Resultat net'!J5/N5</f>
        <v>-120.67640011979634</v>
      </c>
      <c r="K5" s="50">
        <f>'Resultat net'!K5/N5</f>
        <v>20.471278825995807</v>
      </c>
      <c r="L5" s="52">
        <f>'Resultat net'!L5/N5</f>
        <v>4003.6543875411799</v>
      </c>
      <c r="M5" s="49"/>
      <c r="N5" s="139">
        <f>'Charges par habitant'!N5</f>
        <v>33390</v>
      </c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</row>
    <row r="6" spans="1:26" ht="12.6" customHeight="1">
      <c r="A6" s="72">
        <v>2</v>
      </c>
      <c r="B6" s="91" t="s">
        <v>4</v>
      </c>
      <c r="C6" s="88">
        <f>'Resultat net'!C6/N6</f>
        <v>-333.52382782475019</v>
      </c>
      <c r="D6" s="53">
        <f>'Resultat net'!D6/N6</f>
        <v>-80.943120676402771</v>
      </c>
      <c r="E6" s="53">
        <f>'Resultat net'!E6/N6</f>
        <v>-853.32013835511145</v>
      </c>
      <c r="F6" s="54">
        <f>'Resultat net'!F6/N6</f>
        <v>-339.1621829362029</v>
      </c>
      <c r="G6" s="53">
        <f>'Resultat net'!G6/N6</f>
        <v>-28.859723289777094</v>
      </c>
      <c r="H6" s="53">
        <f>'Resultat net'!H6/N6</f>
        <v>-587.01614142966946</v>
      </c>
      <c r="I6" s="53">
        <f>'Resultat net'!I6/N6</f>
        <v>-467.33282090699464</v>
      </c>
      <c r="J6" s="53">
        <f>'Resultat net'!J6/N6</f>
        <v>-63.093005380476555</v>
      </c>
      <c r="K6" s="53">
        <f>'Resultat net'!K6/N6</f>
        <v>42.599538816295158</v>
      </c>
      <c r="L6" s="55">
        <f>'Resultat net'!L6/N6</f>
        <v>2810.3946963873941</v>
      </c>
      <c r="M6" s="49"/>
      <c r="N6" s="139">
        <f>'Charges par habitant'!N6</f>
        <v>2602</v>
      </c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</row>
    <row r="7" spans="1:26" ht="12.6" customHeight="1">
      <c r="A7" s="72">
        <v>3</v>
      </c>
      <c r="B7" s="91" t="s">
        <v>5</v>
      </c>
      <c r="C7" s="89">
        <f>'Resultat net'!C7/N7</f>
        <v>-260.3820638820639</v>
      </c>
      <c r="D7" s="56">
        <f>'Resultat net'!D7/N7</f>
        <v>-94.736486486486484</v>
      </c>
      <c r="E7" s="56">
        <f>'Resultat net'!E7/N7</f>
        <v>-917.96529484029486</v>
      </c>
      <c r="F7" s="53">
        <f>'Resultat net'!F7/N7</f>
        <v>-213.62960687960688</v>
      </c>
      <c r="G7" s="56">
        <f>'Resultat net'!G7/N7</f>
        <v>-31.931203931203932</v>
      </c>
      <c r="H7" s="56">
        <f>'Resultat net'!H7/N7</f>
        <v>-629.33353808353809</v>
      </c>
      <c r="I7" s="53">
        <f>'Resultat net'!I7/N7</f>
        <v>-392.07923832923831</v>
      </c>
      <c r="J7" s="56">
        <f>'Resultat net'!J7/N7</f>
        <v>-69.14035626535626</v>
      </c>
      <c r="K7" s="56">
        <f>'Resultat net'!K7/N7</f>
        <v>2.1121007371007372</v>
      </c>
      <c r="L7" s="57">
        <f>'Resultat net'!L7/N7</f>
        <v>2532.4794226044228</v>
      </c>
      <c r="M7" s="49"/>
      <c r="N7" s="139">
        <f>'Charges par habitant'!N7</f>
        <v>3256</v>
      </c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</row>
    <row r="8" spans="1:26" ht="12.6" customHeight="1">
      <c r="A8" s="72">
        <v>71</v>
      </c>
      <c r="B8" s="91" t="s">
        <v>37</v>
      </c>
      <c r="C8" s="88">
        <f>'Resultat net'!C8/N8</f>
        <v>-304.1759240140409</v>
      </c>
      <c r="D8" s="53">
        <f>'Resultat net'!D8/N8</f>
        <v>-59.99008878794136</v>
      </c>
      <c r="E8" s="53">
        <f>'Resultat net'!E8/N8</f>
        <v>-1045.8434854429072</v>
      </c>
      <c r="F8" s="54">
        <f>'Resultat net'!F8/N8</f>
        <v>-191.20317984720214</v>
      </c>
      <c r="G8" s="53">
        <f>'Resultat net'!G8/N8</f>
        <v>-29.183976873838528</v>
      </c>
      <c r="H8" s="53">
        <f>'Resultat net'!H8/N8</f>
        <v>-502.80900268428661</v>
      </c>
      <c r="I8" s="53">
        <f>'Resultat net'!I8/N8</f>
        <v>-333.31344208135454</v>
      </c>
      <c r="J8" s="53">
        <f>'Resultat net'!J8/N8</f>
        <v>-97.129465207516006</v>
      </c>
      <c r="K8" s="53">
        <f>'Resultat net'!K8/N8</f>
        <v>137.3305802188726</v>
      </c>
      <c r="L8" s="55">
        <f>'Resultat net'!L8/N8</f>
        <v>2389.6080941565147</v>
      </c>
      <c r="M8" s="49"/>
      <c r="N8" s="139">
        <f>'Charges par habitant'!N8</f>
        <v>4843</v>
      </c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</row>
    <row r="9" spans="1:26" ht="12.6" customHeight="1">
      <c r="A9" s="72">
        <v>6</v>
      </c>
      <c r="B9" s="91" t="s">
        <v>6</v>
      </c>
      <c r="C9" s="89">
        <f>'Resultat net'!C9/N9</f>
        <v>-459.87133757961783</v>
      </c>
      <c r="D9" s="56">
        <f>'Resultat net'!D9/N9</f>
        <v>-96.415923566878988</v>
      </c>
      <c r="E9" s="56">
        <f>'Resultat net'!E9/N9</f>
        <v>-941.39108280254777</v>
      </c>
      <c r="F9" s="53">
        <f>'Resultat net'!F9/N9</f>
        <v>-303.2127388535032</v>
      </c>
      <c r="G9" s="56">
        <f>'Resultat net'!G9/N9</f>
        <v>-31.184076433121017</v>
      </c>
      <c r="H9" s="56">
        <f>'Resultat net'!H9/N9</f>
        <v>-403.33949044585989</v>
      </c>
      <c r="I9" s="53">
        <f>'Resultat net'!I9/N9</f>
        <v>-256.90828025477708</v>
      </c>
      <c r="J9" s="56">
        <f>'Resultat net'!J9/N9</f>
        <v>-121.94777070063694</v>
      </c>
      <c r="K9" s="56">
        <f>'Resultat net'!K9/N9</f>
        <v>17.694904458598725</v>
      </c>
      <c r="L9" s="57">
        <f>'Resultat net'!L9/N9</f>
        <v>2602.047133757962</v>
      </c>
      <c r="M9" s="49"/>
      <c r="N9" s="139">
        <f>'Charges par habitant'!N9</f>
        <v>1570</v>
      </c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</row>
    <row r="10" spans="1:26" ht="12.6" customHeight="1">
      <c r="A10" s="72">
        <v>7</v>
      </c>
      <c r="B10" s="91" t="s">
        <v>7</v>
      </c>
      <c r="C10" s="88">
        <f>'Resultat net'!C10/N10</f>
        <v>-341.19864442127215</v>
      </c>
      <c r="D10" s="53">
        <f>'Resultat net'!D10/N10</f>
        <v>-65.942648592283632</v>
      </c>
      <c r="E10" s="53">
        <f>'Resultat net'!E10/N10</f>
        <v>-996.65954118873822</v>
      </c>
      <c r="F10" s="54">
        <f>'Resultat net'!F10/N10</f>
        <v>-61.722627737226276</v>
      </c>
      <c r="G10" s="53">
        <f>'Resultat net'!G10/N10</f>
        <v>-29.626694473409803</v>
      </c>
      <c r="H10" s="53">
        <f>'Resultat net'!H10/N10</f>
        <v>-689.5015641293013</v>
      </c>
      <c r="I10" s="53">
        <f>'Resultat net'!I10/N10</f>
        <v>-356.17987486965592</v>
      </c>
      <c r="J10" s="53">
        <f>'Resultat net'!J10/N10</f>
        <v>-57.587591240875909</v>
      </c>
      <c r="K10" s="53">
        <f>'Resultat net'!K10/N10</f>
        <v>121.21741397288842</v>
      </c>
      <c r="L10" s="55">
        <f>'Resultat net'!L10/N10</f>
        <v>2590.9186652763296</v>
      </c>
      <c r="M10" s="49"/>
      <c r="N10" s="139">
        <f>'Charges par habitant'!N10</f>
        <v>1918</v>
      </c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</row>
    <row r="11" spans="1:26" ht="12.6" customHeight="1">
      <c r="A11" s="72">
        <v>8</v>
      </c>
      <c r="B11" s="91" t="s">
        <v>8</v>
      </c>
      <c r="C11" s="89">
        <f>'Resultat net'!C11/N11</f>
        <v>-951.70038910505832</v>
      </c>
      <c r="D11" s="56">
        <f>'Resultat net'!D11/N11</f>
        <v>-80.443579766536971</v>
      </c>
      <c r="E11" s="56">
        <f>'Resultat net'!E11/N11</f>
        <v>-776.40856031128408</v>
      </c>
      <c r="F11" s="53">
        <f>'Resultat net'!F11/N11</f>
        <v>-37.723735408560309</v>
      </c>
      <c r="G11" s="56">
        <f>'Resultat net'!G11/N11</f>
        <v>-53.972762645914393</v>
      </c>
      <c r="H11" s="56">
        <f>'Resultat net'!H11/N11</f>
        <v>-428.56420233463035</v>
      </c>
      <c r="I11" s="53">
        <f>'Resultat net'!I11/N11</f>
        <v>-686.68482490272379</v>
      </c>
      <c r="J11" s="56">
        <f>'Resultat net'!J11/N11</f>
        <v>-50.307392996108952</v>
      </c>
      <c r="K11" s="56">
        <f>'Resultat net'!K11/N11</f>
        <v>48.517509727626461</v>
      </c>
      <c r="L11" s="57">
        <f>'Resultat net'!L11/N11</f>
        <v>3467.3035019455251</v>
      </c>
      <c r="M11" s="49"/>
      <c r="N11" s="139">
        <f>'Charges par habitant'!N11</f>
        <v>257</v>
      </c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</row>
    <row r="12" spans="1:26" ht="12.6" customHeight="1">
      <c r="A12" s="72">
        <v>9</v>
      </c>
      <c r="B12" s="91" t="s">
        <v>9</v>
      </c>
      <c r="C12" s="88">
        <f>'Resultat net'!C12/N12</f>
        <v>-305.53887762001352</v>
      </c>
      <c r="D12" s="53">
        <f>'Resultat net'!D12/N12</f>
        <v>-40.96326346630606</v>
      </c>
      <c r="E12" s="53">
        <f>'Resultat net'!E12/N12</f>
        <v>-942.81473968897899</v>
      </c>
      <c r="F12" s="54">
        <f>'Resultat net'!F12/N12</f>
        <v>-135.37412666215911</v>
      </c>
      <c r="G12" s="53">
        <f>'Resultat net'!G12/N12</f>
        <v>-36.907144466982196</v>
      </c>
      <c r="H12" s="53">
        <f>'Resultat net'!H12/N12</f>
        <v>-564.33558710840657</v>
      </c>
      <c r="I12" s="53">
        <f>'Resultat net'!I12/N12</f>
        <v>-237.7142213207122</v>
      </c>
      <c r="J12" s="53">
        <f>'Resultat net'!J12/N12</f>
        <v>-77.757493802118546</v>
      </c>
      <c r="K12" s="53">
        <f>'Resultat net'!K12/N12</f>
        <v>-9.4958305161144914</v>
      </c>
      <c r="L12" s="55">
        <f>'Resultat net'!L12/N12</f>
        <v>2441.3038088798739</v>
      </c>
      <c r="M12" s="49"/>
      <c r="N12" s="139">
        <f>'Charges par habitant'!N12</f>
        <v>4437</v>
      </c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</row>
    <row r="13" spans="1:26" ht="12.6" customHeight="1">
      <c r="A13" s="72">
        <v>10</v>
      </c>
      <c r="B13" s="91" t="s">
        <v>10</v>
      </c>
      <c r="C13" s="89">
        <f>'Resultat net'!C13/N13</f>
        <v>-405.39542143600414</v>
      </c>
      <c r="D13" s="56">
        <f>'Resultat net'!D13/N13</f>
        <v>-64.593132154006241</v>
      </c>
      <c r="E13" s="56">
        <f>'Resultat net'!E13/N13</f>
        <v>-1181.4162330905308</v>
      </c>
      <c r="F13" s="53">
        <f>'Resultat net'!F13/N13</f>
        <v>-50.6420395421436</v>
      </c>
      <c r="G13" s="56">
        <f>'Resultat net'!G13/N13</f>
        <v>-33.01664932362123</v>
      </c>
      <c r="H13" s="56">
        <f>'Resultat net'!H13/N13</f>
        <v>-569.68678459937564</v>
      </c>
      <c r="I13" s="53">
        <f>'Resultat net'!I13/N13</f>
        <v>-529.00832466181066</v>
      </c>
      <c r="J13" s="56">
        <f>'Resultat net'!J13/N13</f>
        <v>-31.788761706555672</v>
      </c>
      <c r="K13" s="56">
        <f>'Resultat net'!K13/N13</f>
        <v>45.416233090530696</v>
      </c>
      <c r="L13" s="57">
        <f>'Resultat net'!L13/N13</f>
        <v>2776.1144640998959</v>
      </c>
      <c r="M13" s="49"/>
      <c r="N13" s="139">
        <f>'Charges par habitant'!N13</f>
        <v>961</v>
      </c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</row>
    <row r="14" spans="1:26" ht="12.6" customHeight="1">
      <c r="A14" s="72">
        <v>11</v>
      </c>
      <c r="B14" s="91" t="s">
        <v>11</v>
      </c>
      <c r="C14" s="88">
        <f>'Resultat net'!C14/N14</f>
        <v>-292.86217821782179</v>
      </c>
      <c r="D14" s="53">
        <f>'Resultat net'!D14/N14</f>
        <v>-71.694653465346533</v>
      </c>
      <c r="E14" s="53">
        <f>'Resultat net'!E14/N14</f>
        <v>-1031.8497029702971</v>
      </c>
      <c r="F14" s="54">
        <f>'Resultat net'!F14/N14</f>
        <v>-122.16594059405941</v>
      </c>
      <c r="G14" s="53">
        <f>'Resultat net'!G14/N14</f>
        <v>-33.744752475247523</v>
      </c>
      <c r="H14" s="53">
        <f>'Resultat net'!H14/N14</f>
        <v>-615.71742574257428</v>
      </c>
      <c r="I14" s="53">
        <f>'Resultat net'!I14/N14</f>
        <v>-502.81148514851486</v>
      </c>
      <c r="J14" s="53">
        <f>'Resultat net'!J14/N14</f>
        <v>-89.537821782178213</v>
      </c>
      <c r="K14" s="53">
        <f>'Resultat net'!K14/N14</f>
        <v>25.092871287128713</v>
      </c>
      <c r="L14" s="55">
        <f>'Resultat net'!L14/N14</f>
        <v>2664.3988118811881</v>
      </c>
      <c r="M14" s="49"/>
      <c r="N14" s="139">
        <f>'Charges par habitant'!N14</f>
        <v>5050</v>
      </c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</row>
    <row r="15" spans="1:26" ht="12.6" customHeight="1">
      <c r="A15" s="72">
        <v>12</v>
      </c>
      <c r="B15" s="91" t="s">
        <v>12</v>
      </c>
      <c r="C15" s="89">
        <f>'Resultat net'!C15/N15</f>
        <v>-353.63744847038402</v>
      </c>
      <c r="D15" s="56">
        <f>'Resultat net'!D15/N15</f>
        <v>-68.46843133000651</v>
      </c>
      <c r="E15" s="56">
        <f>'Resultat net'!E15/N15</f>
        <v>-984.96897374701666</v>
      </c>
      <c r="F15" s="53">
        <f>'Resultat net'!F15/N15</f>
        <v>-200.81362551529617</v>
      </c>
      <c r="G15" s="56">
        <f>'Resultat net'!G15/N15</f>
        <v>-29.534823172054676</v>
      </c>
      <c r="H15" s="56">
        <f>'Resultat net'!H15/N15</f>
        <v>-532.49251464525923</v>
      </c>
      <c r="I15" s="53">
        <f>'Resultat net'!I15/N15</f>
        <v>-187.31113039704925</v>
      </c>
      <c r="J15" s="56">
        <f>'Resultat net'!J15/N15</f>
        <v>-78.528531134736383</v>
      </c>
      <c r="K15" s="56">
        <f>'Resultat net'!K15/N15</f>
        <v>5.5241917986548055</v>
      </c>
      <c r="L15" s="57">
        <f>'Resultat net'!L15/N15</f>
        <v>2463.3740507702323</v>
      </c>
      <c r="M15" s="49"/>
      <c r="N15" s="139">
        <f>'Charges par habitant'!N15</f>
        <v>4609</v>
      </c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</row>
    <row r="16" spans="1:26" ht="12.6" customHeight="1">
      <c r="A16" s="72">
        <v>73</v>
      </c>
      <c r="B16" s="91" t="s">
        <v>47</v>
      </c>
      <c r="C16" s="88">
        <f>'Resultat net'!C16/N16</f>
        <v>-251.62759394279306</v>
      </c>
      <c r="D16" s="53">
        <f>'Resultat net'!D16/N16</f>
        <v>-76.549411104879411</v>
      </c>
      <c r="E16" s="53">
        <f>'Resultat net'!E16/N16</f>
        <v>-959.65070106561973</v>
      </c>
      <c r="F16" s="54">
        <f>'Resultat net'!F16/N16</f>
        <v>-227.03309029725182</v>
      </c>
      <c r="G16" s="53">
        <f>'Resultat net'!G16/N16</f>
        <v>-30.895569265283232</v>
      </c>
      <c r="H16" s="53">
        <f>'Resultat net'!H16/N16</f>
        <v>-517.00190689848569</v>
      </c>
      <c r="I16" s="53">
        <f>'Resultat net'!I16/N16</f>
        <v>-294.37319125070104</v>
      </c>
      <c r="J16" s="53">
        <f>'Resultat net'!J16/N16</f>
        <v>-51.705103757711719</v>
      </c>
      <c r="K16" s="53">
        <f>'Resultat net'!K16/N16</f>
        <v>86.176556365675822</v>
      </c>
      <c r="L16" s="55">
        <f>'Resultat net'!L16/N16</f>
        <v>2318.3486259113852</v>
      </c>
      <c r="M16" s="49"/>
      <c r="N16" s="139">
        <f>'Charges par habitant'!N16</f>
        <v>8915</v>
      </c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</row>
    <row r="17" spans="1:26" ht="12.6" customHeight="1">
      <c r="A17" s="72">
        <v>15</v>
      </c>
      <c r="B17" s="91" t="s">
        <v>13</v>
      </c>
      <c r="C17" s="89">
        <f>'Resultat net'!C17/N17</f>
        <v>-426.84118977213427</v>
      </c>
      <c r="D17" s="56">
        <f>'Resultat net'!D17/N17</f>
        <v>-100.26665507044703</v>
      </c>
      <c r="E17" s="56">
        <f>'Resultat net'!E17/N17</f>
        <v>-879.87093407549139</v>
      </c>
      <c r="F17" s="53">
        <f>'Resultat net'!F17/N17</f>
        <v>-141.92485649678204</v>
      </c>
      <c r="G17" s="56">
        <f>'Resultat net'!G17/N17</f>
        <v>-29.969385980170465</v>
      </c>
      <c r="H17" s="56">
        <f>'Resultat net'!H17/N17</f>
        <v>-663.5618368411898</v>
      </c>
      <c r="I17" s="53">
        <f>'Resultat net'!I17/N17</f>
        <v>-282.35119151156721</v>
      </c>
      <c r="J17" s="56">
        <f>'Resultat net'!J17/N17</f>
        <v>-64.322490867977038</v>
      </c>
      <c r="K17" s="56">
        <f>'Resultat net'!K17/N17</f>
        <v>54.124195512263</v>
      </c>
      <c r="L17" s="57">
        <f>'Resultat net'!L17/N17</f>
        <v>2536.0667942250825</v>
      </c>
      <c r="M17" s="49"/>
      <c r="N17" s="139">
        <f>'Charges par habitant'!N17</f>
        <v>5749</v>
      </c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</row>
    <row r="18" spans="1:26" ht="12.6" customHeight="1">
      <c r="A18" s="72">
        <v>16</v>
      </c>
      <c r="B18" s="91" t="s">
        <v>14</v>
      </c>
      <c r="C18" s="88">
        <f>'Resultat net'!C18/N18</f>
        <v>-250.91338921126155</v>
      </c>
      <c r="D18" s="53">
        <f>'Resultat net'!D18/N18</f>
        <v>-107.81259402535999</v>
      </c>
      <c r="E18" s="53">
        <f>'Resultat net'!E18/N18</f>
        <v>-1104.5394369224157</v>
      </c>
      <c r="F18" s="54">
        <f>'Resultat net'!F18/N18</f>
        <v>-124.6896625832796</v>
      </c>
      <c r="G18" s="53">
        <f>'Resultat net'!G18/N18</f>
        <v>-32.940683430045134</v>
      </c>
      <c r="H18" s="53">
        <f>'Resultat net'!H18/N18</f>
        <v>-459.85041908446163</v>
      </c>
      <c r="I18" s="53">
        <f>'Resultat net'!I18/N18</f>
        <v>-740.0419084461638</v>
      </c>
      <c r="J18" s="53">
        <f>'Resultat net'!J18/N18</f>
        <v>-99.353535353535349</v>
      </c>
      <c r="K18" s="53">
        <f>'Resultat net'!K18/N18</f>
        <v>19.340855362131958</v>
      </c>
      <c r="L18" s="55">
        <f>'Resultat net'!L18/N18</f>
        <v>3081.7272727272725</v>
      </c>
      <c r="M18" s="49"/>
      <c r="N18" s="139">
        <f>'Charges par habitant'!N18</f>
        <v>4653</v>
      </c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</row>
    <row r="19" spans="1:26" ht="12.6" customHeight="1">
      <c r="A19" s="72">
        <v>18</v>
      </c>
      <c r="B19" s="91" t="s">
        <v>15</v>
      </c>
      <c r="C19" s="89">
        <f>'Resultat net'!C19/N19</f>
        <v>-559.58796296296293</v>
      </c>
      <c r="D19" s="56">
        <f>'Resultat net'!D19/N19</f>
        <v>-41.523148148148145</v>
      </c>
      <c r="E19" s="56">
        <f>'Resultat net'!E19/N19</f>
        <v>-869.73425925925926</v>
      </c>
      <c r="F19" s="53">
        <f>'Resultat net'!F19/N19</f>
        <v>-68.580555555555549</v>
      </c>
      <c r="G19" s="56">
        <f>'Resultat net'!G19/N19</f>
        <v>-33.513888888888886</v>
      </c>
      <c r="H19" s="56">
        <f>'Resultat net'!H19/N19</f>
        <v>-516.64629629629633</v>
      </c>
      <c r="I19" s="53">
        <f>'Resultat net'!I19/N19</f>
        <v>-373.26481481481483</v>
      </c>
      <c r="J19" s="56">
        <f>'Resultat net'!J19/N19</f>
        <v>-53.498148148148147</v>
      </c>
      <c r="K19" s="56">
        <f>'Resultat net'!K19/N19</f>
        <v>49.44166666666667</v>
      </c>
      <c r="L19" s="57">
        <f>'Resultat net'!L19/N19</f>
        <v>2762.6</v>
      </c>
      <c r="M19" s="49"/>
      <c r="N19" s="139">
        <f>'Charges par habitant'!N19</f>
        <v>1080</v>
      </c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</row>
    <row r="20" spans="1:26" ht="12.6" customHeight="1">
      <c r="A20" s="72">
        <v>19</v>
      </c>
      <c r="B20" s="91" t="s">
        <v>16</v>
      </c>
      <c r="C20" s="88">
        <f>'Resultat net'!C20/N20</f>
        <v>-856.82857142857142</v>
      </c>
      <c r="D20" s="53">
        <f>'Resultat net'!D20/N20</f>
        <v>94.019047619047626</v>
      </c>
      <c r="E20" s="53">
        <f>'Resultat net'!E20/N20</f>
        <v>-635.26666666666665</v>
      </c>
      <c r="F20" s="54">
        <f>'Resultat net'!F20/N20</f>
        <v>-33.828571428571429</v>
      </c>
      <c r="G20" s="53">
        <f>'Resultat net'!G20/N20</f>
        <v>-51.352380952380955</v>
      </c>
      <c r="H20" s="53">
        <f>'Resultat net'!H20/N20</f>
        <v>-665.70476190476188</v>
      </c>
      <c r="I20" s="53">
        <f>'Resultat net'!I20/N20</f>
        <v>-414.70476190476188</v>
      </c>
      <c r="J20" s="53">
        <f>'Resultat net'!J20/N20</f>
        <v>-42.876190476190473</v>
      </c>
      <c r="K20" s="53">
        <f>'Resultat net'!K20/N20</f>
        <v>51.571428571428569</v>
      </c>
      <c r="L20" s="55">
        <f>'Resultat net'!L20/N20</f>
        <v>2574.1333333333332</v>
      </c>
      <c r="M20" s="49"/>
      <c r="N20" s="139">
        <f>'Charges par habitant'!N20</f>
        <v>105</v>
      </c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</row>
    <row r="21" spans="1:26" ht="12.6" customHeight="1">
      <c r="A21" s="72">
        <v>20</v>
      </c>
      <c r="B21" s="91" t="s">
        <v>17</v>
      </c>
      <c r="C21" s="89">
        <f>'Resultat net'!C21/N21</f>
        <v>-394.48411656602781</v>
      </c>
      <c r="D21" s="56">
        <f>'Resultat net'!D21/N21</f>
        <v>-85.449986873195058</v>
      </c>
      <c r="E21" s="56">
        <f>'Resultat net'!E21/N21</f>
        <v>-1121.9107377264374</v>
      </c>
      <c r="F21" s="53">
        <f>'Resultat net'!F21/N21</f>
        <v>-109.15489629824101</v>
      </c>
      <c r="G21" s="56">
        <f>'Resultat net'!G21/N21</f>
        <v>-34.539249146757676</v>
      </c>
      <c r="H21" s="56">
        <f>'Resultat net'!H21/N21</f>
        <v>-712.02677868206877</v>
      </c>
      <c r="I21" s="53">
        <f>'Resultat net'!I21/N21</f>
        <v>-241.02494092937778</v>
      </c>
      <c r="J21" s="56">
        <f>'Resultat net'!J21/N21</f>
        <v>-58.410343922289314</v>
      </c>
      <c r="K21" s="56">
        <f>'Resultat net'!K21/N21</f>
        <v>-10.25938566552901</v>
      </c>
      <c r="L21" s="57">
        <f>'Resultat net'!L21/N21</f>
        <v>2796.8802835389865</v>
      </c>
      <c r="M21" s="49"/>
      <c r="N21" s="139">
        <f>'Charges par habitant'!N21</f>
        <v>3809</v>
      </c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</row>
    <row r="22" spans="1:26" ht="12.6" customHeight="1">
      <c r="A22" s="72">
        <v>21</v>
      </c>
      <c r="B22" s="91" t="s">
        <v>18</v>
      </c>
      <c r="C22" s="88">
        <f>'Resultat net'!C22/N22</f>
        <v>-276.78236493374106</v>
      </c>
      <c r="D22" s="53">
        <f>'Resultat net'!D22/N22</f>
        <v>-99.0091743119266</v>
      </c>
      <c r="E22" s="53">
        <f>'Resultat net'!E22/N22</f>
        <v>-930.37308868501532</v>
      </c>
      <c r="F22" s="54">
        <f>'Resultat net'!F22/N22</f>
        <v>-69.257900101936798</v>
      </c>
      <c r="G22" s="53">
        <f>'Resultat net'!G22/N22</f>
        <v>-30.156982670744139</v>
      </c>
      <c r="H22" s="53">
        <f>'Resultat net'!H22/N22</f>
        <v>-493.78899082568807</v>
      </c>
      <c r="I22" s="53">
        <f>'Resultat net'!I22/N22</f>
        <v>-328.9459734964322</v>
      </c>
      <c r="J22" s="53">
        <f>'Resultat net'!J22/N22</f>
        <v>-61.879204892966364</v>
      </c>
      <c r="K22" s="53">
        <f>'Resultat net'!K22/N22</f>
        <v>48.035168195718654</v>
      </c>
      <c r="L22" s="55">
        <f>'Resultat net'!L22/N22</f>
        <v>2538.6855249745158</v>
      </c>
      <c r="M22" s="49"/>
      <c r="N22" s="139">
        <f>'Charges par habitant'!N22</f>
        <v>1962</v>
      </c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</row>
    <row r="23" spans="1:26" ht="12.6" customHeight="1">
      <c r="A23" s="72">
        <v>22</v>
      </c>
      <c r="B23" s="91" t="s">
        <v>19</v>
      </c>
      <c r="C23" s="89">
        <f>'Resultat net'!C23/N23</f>
        <v>-361.43688524590164</v>
      </c>
      <c r="D23" s="56">
        <f>'Resultat net'!D23/N23</f>
        <v>-93.732786885245901</v>
      </c>
      <c r="E23" s="56">
        <f>'Resultat net'!E23/N23</f>
        <v>-1093.6360655737706</v>
      </c>
      <c r="F23" s="53">
        <f>'Resultat net'!F23/N23</f>
        <v>-199.85737704918031</v>
      </c>
      <c r="G23" s="56">
        <f>'Resultat net'!G23/N23</f>
        <v>-31.23483606557377</v>
      </c>
      <c r="H23" s="56">
        <f>'Resultat net'!H23/N23</f>
        <v>-611.96803278688526</v>
      </c>
      <c r="I23" s="53">
        <f>'Resultat net'!I23/N23</f>
        <v>-342.26311475409835</v>
      </c>
      <c r="J23" s="56">
        <f>'Resultat net'!J23/N23</f>
        <v>-67.908196721311469</v>
      </c>
      <c r="K23" s="56">
        <f>'Resultat net'!K23/N23</f>
        <v>43.122131147540983</v>
      </c>
      <c r="L23" s="57">
        <f>'Resultat net'!L23/N23</f>
        <v>2769.1016393442624</v>
      </c>
      <c r="M23" s="49"/>
      <c r="N23" s="139">
        <f>'Charges par habitant'!N23</f>
        <v>2440</v>
      </c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</row>
    <row r="24" spans="1:26" ht="12.6" customHeight="1">
      <c r="A24" s="72">
        <v>23</v>
      </c>
      <c r="B24" s="91" t="s">
        <v>20</v>
      </c>
      <c r="C24" s="88">
        <f>'Resultat net'!C24/N24</f>
        <v>-287.68609865470853</v>
      </c>
      <c r="D24" s="53">
        <f>'Resultat net'!D24/N24</f>
        <v>-60.004484304932738</v>
      </c>
      <c r="E24" s="53">
        <f>'Resultat net'!E24/N24</f>
        <v>-1529.2421524663678</v>
      </c>
      <c r="F24" s="54">
        <f>'Resultat net'!F24/N24</f>
        <v>-51.627802690582961</v>
      </c>
      <c r="G24" s="53">
        <f>'Resultat net'!G24/N24</f>
        <v>-39.376681614349778</v>
      </c>
      <c r="H24" s="53">
        <f>'Resultat net'!H24/N24</f>
        <v>-453.75784753363229</v>
      </c>
      <c r="I24" s="53">
        <f>'Resultat net'!I24/N24</f>
        <v>-79.02242152466367</v>
      </c>
      <c r="J24" s="53">
        <f>'Resultat net'!J24/N24</f>
        <v>-56.318385650224215</v>
      </c>
      <c r="K24" s="53">
        <f>'Resultat net'!K24/N24</f>
        <v>27.766816143497756</v>
      </c>
      <c r="L24" s="55">
        <f>'Resultat net'!L24/N24</f>
        <v>2117.4080717488791</v>
      </c>
      <c r="M24" s="49"/>
      <c r="N24" s="139">
        <f>'Charges par habitant'!N24</f>
        <v>223</v>
      </c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</row>
    <row r="25" spans="1:26" ht="12.6" customHeight="1">
      <c r="A25" s="72">
        <v>24</v>
      </c>
      <c r="B25" s="91" t="s">
        <v>21</v>
      </c>
      <c r="C25" s="89">
        <f>'Resultat net'!C25/N25</f>
        <v>-267.86666666666667</v>
      </c>
      <c r="D25" s="56">
        <f>'Resultat net'!D25/N25</f>
        <v>-60.694117647058825</v>
      </c>
      <c r="E25" s="56">
        <f>'Resultat net'!E25/N25</f>
        <v>-1437.5019607843137</v>
      </c>
      <c r="F25" s="53">
        <f>'Resultat net'!F25/N25</f>
        <v>-24.478431372549018</v>
      </c>
      <c r="G25" s="56">
        <f>'Resultat net'!G25/N25</f>
        <v>-45.011764705882356</v>
      </c>
      <c r="H25" s="56">
        <f>'Resultat net'!H25/N25</f>
        <v>-428.52156862745096</v>
      </c>
      <c r="I25" s="53">
        <f>'Resultat net'!I25/N25</f>
        <v>-276.52156862745096</v>
      </c>
      <c r="J25" s="56">
        <f>'Resultat net'!J25/N25</f>
        <v>-77.490196078431367</v>
      </c>
      <c r="K25" s="56">
        <f>'Resultat net'!K25/N25</f>
        <v>27.745098039215687</v>
      </c>
      <c r="L25" s="57">
        <f>'Resultat net'!L25/N25</f>
        <v>2450.3450980392158</v>
      </c>
      <c r="M25" s="49"/>
      <c r="N25" s="139">
        <f>'Charges par habitant'!N25</f>
        <v>255</v>
      </c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</row>
    <row r="26" spans="1:26" ht="12.6" customHeight="1">
      <c r="A26" s="72">
        <v>25</v>
      </c>
      <c r="B26" s="91" t="s">
        <v>22</v>
      </c>
      <c r="C26" s="88">
        <f>'Resultat net'!C26/N26</f>
        <v>-377.4148148148148</v>
      </c>
      <c r="D26" s="53">
        <f>'Resultat net'!D26/N26</f>
        <v>-75.537037037037038</v>
      </c>
      <c r="E26" s="53">
        <f>'Resultat net'!E26/N26</f>
        <v>-1139.2851851851851</v>
      </c>
      <c r="F26" s="54">
        <f>'Resultat net'!F26/N26</f>
        <v>-140.03333333333333</v>
      </c>
      <c r="G26" s="53">
        <f>'Resultat net'!G26/N26</f>
        <v>-28.722222222222221</v>
      </c>
      <c r="H26" s="53">
        <f>'Resultat net'!H26/N26</f>
        <v>-553.37777777777774</v>
      </c>
      <c r="I26" s="53">
        <f>'Resultat net'!I26/N26</f>
        <v>-847.82962962962961</v>
      </c>
      <c r="J26" s="53">
        <f>'Resultat net'!J26/N26</f>
        <v>-118.05185185185185</v>
      </c>
      <c r="K26" s="53">
        <f>'Resultat net'!K26/N26</f>
        <v>86.474074074074068</v>
      </c>
      <c r="L26" s="55">
        <f>'Resultat net'!L26/N26</f>
        <v>3288.8777777777777</v>
      </c>
      <c r="M26" s="49"/>
      <c r="N26" s="139">
        <f>'Charges par habitant'!N26</f>
        <v>270</v>
      </c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</row>
    <row r="27" spans="1:26" ht="12.6" customHeight="1">
      <c r="A27" s="72">
        <v>72</v>
      </c>
      <c r="B27" s="91" t="s">
        <v>38</v>
      </c>
      <c r="C27" s="89">
        <f>'Resultat net'!C27/N27</f>
        <v>-601.10432382704687</v>
      </c>
      <c r="D27" s="56">
        <f>'Resultat net'!D27/N27</f>
        <v>-103.9526218951242</v>
      </c>
      <c r="E27" s="56">
        <f>'Resultat net'!E27/N27</f>
        <v>-932.25124195032197</v>
      </c>
      <c r="F27" s="53">
        <f>'Resultat net'!F27/N27</f>
        <v>-220.20800367985279</v>
      </c>
      <c r="G27" s="56">
        <f>'Resultat net'!G27/N27</f>
        <v>-60.809107635694573</v>
      </c>
      <c r="H27" s="56">
        <f>'Resultat net'!H27/N27</f>
        <v>-490.11030358785649</v>
      </c>
      <c r="I27" s="53">
        <f>'Resultat net'!I27/N27</f>
        <v>-437.23909843606253</v>
      </c>
      <c r="J27" s="56">
        <f>'Resultat net'!J27/N27</f>
        <v>-75.015179392824294</v>
      </c>
      <c r="K27" s="56">
        <f>'Resultat net'!K27/N27</f>
        <v>85.219319227230912</v>
      </c>
      <c r="L27" s="57">
        <f>'Resultat net'!L27/N27</f>
        <v>2876.6539098436065</v>
      </c>
      <c r="M27" s="49"/>
      <c r="N27" s="139">
        <f>'Charges par habitant'!N27</f>
        <v>10870</v>
      </c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</row>
    <row r="28" spans="1:26" ht="12.6" customHeight="1">
      <c r="A28" s="72">
        <v>33</v>
      </c>
      <c r="B28" s="91" t="s">
        <v>23</v>
      </c>
      <c r="C28" s="88">
        <f>'Resultat net'!C28/N28</f>
        <v>-966.96196868008951</v>
      </c>
      <c r="D28" s="53">
        <f>'Resultat net'!D28/N28</f>
        <v>-121.90380313199105</v>
      </c>
      <c r="E28" s="53">
        <f>'Resultat net'!E28/N28</f>
        <v>-970.96644295302008</v>
      </c>
      <c r="F28" s="54">
        <f>'Resultat net'!F28/N28</f>
        <v>-201.27516778523491</v>
      </c>
      <c r="G28" s="53">
        <f>'Resultat net'!G28/N28</f>
        <v>-68.008948545861301</v>
      </c>
      <c r="H28" s="53">
        <f>'Resultat net'!H28/N28</f>
        <v>-514.41610738255031</v>
      </c>
      <c r="I28" s="53">
        <f>'Resultat net'!I28/N28</f>
        <v>-621.79642058165552</v>
      </c>
      <c r="J28" s="53">
        <f>'Resultat net'!J28/N28</f>
        <v>-76.982102908277412</v>
      </c>
      <c r="K28" s="53">
        <f>'Resultat net'!K28/N28</f>
        <v>14.505592841163311</v>
      </c>
      <c r="L28" s="55">
        <f>'Resultat net'!L28/N28</f>
        <v>3733.883668903803</v>
      </c>
      <c r="M28" s="49"/>
      <c r="N28" s="139">
        <f>'Charges par habitant'!N28</f>
        <v>447</v>
      </c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</row>
    <row r="29" spans="1:26" ht="12.6" customHeight="1">
      <c r="A29" s="72">
        <v>35</v>
      </c>
      <c r="B29" s="91" t="s">
        <v>24</v>
      </c>
      <c r="C29" s="89">
        <f>'Resultat net'!C29/N29</f>
        <v>-615.22955523672886</v>
      </c>
      <c r="D29" s="56">
        <f>'Resultat net'!D29/N29</f>
        <v>-115.5738880918221</v>
      </c>
      <c r="E29" s="56">
        <f>'Resultat net'!E29/N29</f>
        <v>-996.92969870875174</v>
      </c>
      <c r="F29" s="53">
        <f>'Resultat net'!F29/N29</f>
        <v>-193.68866571018651</v>
      </c>
      <c r="G29" s="56">
        <f>'Resultat net'!G29/N29</f>
        <v>-59.78909612625538</v>
      </c>
      <c r="H29" s="56">
        <f>'Resultat net'!H29/N29</f>
        <v>-490.83357245337157</v>
      </c>
      <c r="I29" s="53">
        <f>'Resultat net'!I29/N29</f>
        <v>-526.9124820659971</v>
      </c>
      <c r="J29" s="56">
        <f>'Resultat net'!J29/N29</f>
        <v>-127.74175035868005</v>
      </c>
      <c r="K29" s="56">
        <f>'Resultat net'!K29/N29</f>
        <v>269.02725968436152</v>
      </c>
      <c r="L29" s="57">
        <f>'Resultat net'!L29/N29</f>
        <v>2936.919655667145</v>
      </c>
      <c r="M29" s="49"/>
      <c r="N29" s="139">
        <f>'Charges par habitant'!N29</f>
        <v>697</v>
      </c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</row>
    <row r="30" spans="1:26" ht="12.6" customHeight="1">
      <c r="A30" s="72">
        <v>74</v>
      </c>
      <c r="B30" s="91" t="s">
        <v>48</v>
      </c>
      <c r="C30" s="88">
        <f>'Resultat net'!C30/N30</f>
        <v>-350.77998371641513</v>
      </c>
      <c r="D30" s="53">
        <f>'Resultat net'!D30/N30</f>
        <v>-49.400638817561223</v>
      </c>
      <c r="E30" s="53">
        <f>'Resultat net'!E30/N30</f>
        <v>-1214.4080916891087</v>
      </c>
      <c r="F30" s="54">
        <f>'Resultat net'!F30/N30</f>
        <v>-99.724682156948703</v>
      </c>
      <c r="G30" s="53">
        <f>'Resultat net'!G30/N30</f>
        <v>-29.471347153504102</v>
      </c>
      <c r="H30" s="53">
        <f>'Resultat net'!H30/N30</f>
        <v>-682.66380660111474</v>
      </c>
      <c r="I30" s="53">
        <f>'Resultat net'!I30/N30</f>
        <v>-333.1207490449051</v>
      </c>
      <c r="J30" s="53">
        <f>'Resultat net'!J30/N30</f>
        <v>-63.785557712782612</v>
      </c>
      <c r="K30" s="53">
        <f>'Resultat net'!K30/N30</f>
        <v>67.715413039393752</v>
      </c>
      <c r="L30" s="55">
        <f>'Resultat net'!L30/N30</f>
        <v>2745.2694307008205</v>
      </c>
      <c r="M30" s="49"/>
      <c r="N30" s="139">
        <f>'Charges par habitant'!N30</f>
        <v>15967</v>
      </c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</row>
    <row r="31" spans="1:26" ht="12.6" customHeight="1">
      <c r="A31" s="72">
        <v>49</v>
      </c>
      <c r="B31" s="91" t="s">
        <v>25</v>
      </c>
      <c r="C31" s="89">
        <f>'Resultat net'!C31/N31</f>
        <v>-360.27191011235954</v>
      </c>
      <c r="D31" s="56">
        <f>'Resultat net'!D31/N31</f>
        <v>521.51685393258424</v>
      </c>
      <c r="E31" s="56">
        <f>'Resultat net'!E31/N31</f>
        <v>-1089.2808988764045</v>
      </c>
      <c r="F31" s="53">
        <f>'Resultat net'!F31/N31</f>
        <v>-161.60898876404494</v>
      </c>
      <c r="G31" s="56">
        <f>'Resultat net'!G31/N31</f>
        <v>-28.204494382022471</v>
      </c>
      <c r="H31" s="56">
        <f>'Resultat net'!H31/N31</f>
        <v>-501.89662921348315</v>
      </c>
      <c r="I31" s="53">
        <f>'Resultat net'!I31/N31</f>
        <v>-447.97752808988764</v>
      </c>
      <c r="J31" s="56">
        <f>'Resultat net'!J31/N31</f>
        <v>-53.020224719101122</v>
      </c>
      <c r="K31" s="56">
        <f>'Resultat net'!K31/N31</f>
        <v>7.0853932584269659</v>
      </c>
      <c r="L31" s="57">
        <f>'Resultat net'!L31/N31</f>
        <v>2119.7056179775282</v>
      </c>
      <c r="M31" s="49"/>
      <c r="N31" s="139">
        <f>'Charges par habitant'!N31</f>
        <v>445</v>
      </c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</row>
    <row r="32" spans="1:26" ht="12.6" customHeight="1">
      <c r="A32" s="72">
        <v>53</v>
      </c>
      <c r="B32" s="91" t="s">
        <v>26</v>
      </c>
      <c r="C32" s="88">
        <f>'Resultat net'!C32/N32</f>
        <v>-560.16431510875952</v>
      </c>
      <c r="D32" s="53">
        <f>'Resultat net'!D32/N32</f>
        <v>-230.93454830491868</v>
      </c>
      <c r="E32" s="53">
        <f>'Resultat net'!E32/N32</f>
        <v>-1262.1127767979619</v>
      </c>
      <c r="F32" s="54">
        <f>'Resultat net'!F32/N32</f>
        <v>-510.09445424260241</v>
      </c>
      <c r="G32" s="53">
        <f>'Resultat net'!G32/N32</f>
        <v>-36.372427983539097</v>
      </c>
      <c r="H32" s="53">
        <f>'Resultat net'!H32/N32</f>
        <v>-557.17421124828536</v>
      </c>
      <c r="I32" s="53">
        <f>'Resultat net'!I32/N32</f>
        <v>-502.85390946502059</v>
      </c>
      <c r="J32" s="53">
        <f>'Resultat net'!J32/N32</f>
        <v>-330.21987066431512</v>
      </c>
      <c r="K32" s="53">
        <f>'Resultat net'!K32/N32</f>
        <v>118.38643934940231</v>
      </c>
      <c r="L32" s="55">
        <f>'Resultat net'!L32/N32</f>
        <v>4160.5079365079364</v>
      </c>
      <c r="M32" s="49"/>
      <c r="N32" s="139">
        <f>'Charges par habitant'!N32</f>
        <v>10206</v>
      </c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</row>
    <row r="33" spans="1:26" ht="12.6" customHeight="1">
      <c r="A33" s="72">
        <v>54</v>
      </c>
      <c r="B33" s="91" t="s">
        <v>27</v>
      </c>
      <c r="C33" s="89">
        <f>'Resultat net'!C33/N33</f>
        <v>-442.20727272727271</v>
      </c>
      <c r="D33" s="56">
        <f>'Resultat net'!D33/N33</f>
        <v>-227.09181818181818</v>
      </c>
      <c r="E33" s="56">
        <f>'Resultat net'!E33/N33</f>
        <v>-947.39636363636362</v>
      </c>
      <c r="F33" s="53">
        <f>'Resultat net'!F33/N33</f>
        <v>-426.83272727272725</v>
      </c>
      <c r="G33" s="56">
        <f>'Resultat net'!G33/N33</f>
        <v>-7.1454545454545455</v>
      </c>
      <c r="H33" s="56">
        <f>'Resultat net'!H33/N33</f>
        <v>-584.5454545454545</v>
      </c>
      <c r="I33" s="53">
        <f>'Resultat net'!I33/N33</f>
        <v>-958.16818181818178</v>
      </c>
      <c r="J33" s="56">
        <f>'Resultat net'!J33/N33</f>
        <v>-97.651818181818186</v>
      </c>
      <c r="K33" s="56">
        <f>'Resultat net'!K33/N33</f>
        <v>-24.635454545454547</v>
      </c>
      <c r="L33" s="57">
        <f>'Resultat net'!L33/N33</f>
        <v>3800.6690909090908</v>
      </c>
      <c r="M33" s="49"/>
      <c r="N33" s="139">
        <f>'Charges par habitant'!N33</f>
        <v>1100</v>
      </c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</row>
    <row r="34" spans="1:26" ht="12.6" customHeight="1">
      <c r="A34" s="72">
        <v>55</v>
      </c>
      <c r="B34" s="91" t="s">
        <v>28</v>
      </c>
      <c r="C34" s="88">
        <f>'Resultat net'!C34/N34</f>
        <v>-436.41614906832297</v>
      </c>
      <c r="D34" s="53">
        <f>'Resultat net'!D34/N34</f>
        <v>-105.63975155279503</v>
      </c>
      <c r="E34" s="53">
        <f>'Resultat net'!E34/N34</f>
        <v>-938.52795031055905</v>
      </c>
      <c r="F34" s="54">
        <f>'Resultat net'!F34/N34</f>
        <v>-36.29192546583851</v>
      </c>
      <c r="G34" s="53">
        <f>'Resultat net'!G34/N34</f>
        <v>-5.6304347826086953</v>
      </c>
      <c r="H34" s="53">
        <f>'Resultat net'!H34/N34</f>
        <v>-439.55279503105589</v>
      </c>
      <c r="I34" s="53">
        <f>'Resultat net'!I34/N34</f>
        <v>-161.97826086956522</v>
      </c>
      <c r="J34" s="53">
        <f>'Resultat net'!J34/N34</f>
        <v>-39.975155279503106</v>
      </c>
      <c r="K34" s="53">
        <f>'Resultat net'!K34/N34</f>
        <v>38.611801242236027</v>
      </c>
      <c r="L34" s="55">
        <f>'Resultat net'!L34/N34</f>
        <v>2686.2267080745341</v>
      </c>
      <c r="M34" s="49"/>
      <c r="N34" s="139">
        <f>'Charges par habitant'!N34</f>
        <v>322</v>
      </c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</row>
    <row r="35" spans="1:26" ht="12.6" customHeight="1">
      <c r="A35" s="72">
        <v>56</v>
      </c>
      <c r="B35" s="91" t="s">
        <v>29</v>
      </c>
      <c r="C35" s="89">
        <f>'Resultat net'!C35/N35</f>
        <v>-462.73543307086612</v>
      </c>
      <c r="D35" s="56">
        <f>'Resultat net'!D35/N35</f>
        <v>-115.77165354330708</v>
      </c>
      <c r="E35" s="56">
        <f>'Resultat net'!E35/N35</f>
        <v>-910.42362204724407</v>
      </c>
      <c r="F35" s="53">
        <f>'Resultat net'!F35/N35</f>
        <v>-135.59212598425196</v>
      </c>
      <c r="G35" s="56">
        <f>'Resultat net'!G35/N35</f>
        <v>-32.165354330708659</v>
      </c>
      <c r="H35" s="56">
        <f>'Resultat net'!H35/N35</f>
        <v>-379.98110236220475</v>
      </c>
      <c r="I35" s="53">
        <f>'Resultat net'!I35/N35</f>
        <v>-393.12913385826772</v>
      </c>
      <c r="J35" s="56">
        <f>'Resultat net'!J35/N35</f>
        <v>-69.434645669291342</v>
      </c>
      <c r="K35" s="56">
        <f>'Resultat net'!K35/N35</f>
        <v>55.121259842519684</v>
      </c>
      <c r="L35" s="57">
        <f>'Resultat net'!L35/N35</f>
        <v>2771.5779527559057</v>
      </c>
      <c r="M35" s="49"/>
      <c r="N35" s="139">
        <f>'Charges par habitant'!N35</f>
        <v>635</v>
      </c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</row>
    <row r="36" spans="1:26" ht="12.6" customHeight="1">
      <c r="A36" s="72">
        <v>57</v>
      </c>
      <c r="B36" s="91" t="s">
        <v>30</v>
      </c>
      <c r="C36" s="88">
        <f>'Resultat net'!C36/N36</f>
        <v>-336.27586206896552</v>
      </c>
      <c r="D36" s="53">
        <f>'Resultat net'!D36/N36</f>
        <v>-126.95258620689656</v>
      </c>
      <c r="E36" s="53">
        <f>'Resultat net'!E36/N36</f>
        <v>-1424.3900862068965</v>
      </c>
      <c r="F36" s="54">
        <f>'Resultat net'!F36/N36</f>
        <v>-56.838362068965516</v>
      </c>
      <c r="G36" s="53">
        <f>'Resultat net'!G36/N36</f>
        <v>-31.823275862068964</v>
      </c>
      <c r="H36" s="53">
        <f>'Resultat net'!H36/N36</f>
        <v>-446.4094827586207</v>
      </c>
      <c r="I36" s="53">
        <f>'Resultat net'!I36/N36</f>
        <v>-178.50862068965517</v>
      </c>
      <c r="J36" s="53">
        <f>'Resultat net'!J36/N36</f>
        <v>-30.497844827586206</v>
      </c>
      <c r="K36" s="53">
        <f>'Resultat net'!K36/N36</f>
        <v>52.905172413793103</v>
      </c>
      <c r="L36" s="55">
        <f>'Resultat net'!L36/N36</f>
        <v>2544.3620689655172</v>
      </c>
      <c r="M36" s="49"/>
      <c r="N36" s="139">
        <f>'Charges par habitant'!N36</f>
        <v>464</v>
      </c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</row>
    <row r="37" spans="1:26" ht="12.6" customHeight="1">
      <c r="A37" s="72">
        <v>58</v>
      </c>
      <c r="B37" s="91" t="s">
        <v>31</v>
      </c>
      <c r="C37" s="89">
        <f>'Resultat net'!C37/N37</f>
        <v>-518.12900703674745</v>
      </c>
      <c r="D37" s="56">
        <f>'Resultat net'!D37/N37</f>
        <v>-119.73807662236122</v>
      </c>
      <c r="E37" s="56">
        <f>'Resultat net'!E37/N37</f>
        <v>-1083.9749804534792</v>
      </c>
      <c r="F37" s="53">
        <f>'Resultat net'!F37/N37</f>
        <v>-115.92494136043784</v>
      </c>
      <c r="G37" s="56">
        <f>'Resultat net'!G37/N37</f>
        <v>-29.164972634870992</v>
      </c>
      <c r="H37" s="56">
        <f>'Resultat net'!H37/N37</f>
        <v>-719.40500390930413</v>
      </c>
      <c r="I37" s="53">
        <f>'Resultat net'!I37/N37</f>
        <v>-285.70992963252542</v>
      </c>
      <c r="J37" s="56">
        <f>'Resultat net'!J37/N37</f>
        <v>-38.942142298670838</v>
      </c>
      <c r="K37" s="56">
        <f>'Resultat net'!K37/N37</f>
        <v>57.329945269741984</v>
      </c>
      <c r="L37" s="57">
        <f>'Resultat net'!L37/N37</f>
        <v>2880.9280688037529</v>
      </c>
      <c r="M37" s="49"/>
      <c r="N37" s="139">
        <f>'Charges par habitant'!N37</f>
        <v>1279</v>
      </c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</row>
    <row r="38" spans="1:26" ht="12.6" customHeight="1">
      <c r="A38" s="72">
        <v>59</v>
      </c>
      <c r="B38" s="91" t="s">
        <v>32</v>
      </c>
      <c r="C38" s="88">
        <f>'Resultat net'!C38/N38</f>
        <v>-374.15416666666664</v>
      </c>
      <c r="D38" s="53">
        <f>'Resultat net'!D38/N38</f>
        <v>-14.8</v>
      </c>
      <c r="E38" s="53">
        <f>'Resultat net'!E38/N38</f>
        <v>-1420.4833333333333</v>
      </c>
      <c r="F38" s="54">
        <f>'Resultat net'!F38/N38</f>
        <v>-23.229166666666668</v>
      </c>
      <c r="G38" s="53">
        <f>'Resultat net'!G38/N38</f>
        <v>-35.579166666666666</v>
      </c>
      <c r="H38" s="53">
        <f>'Resultat net'!H38/N38</f>
        <v>-391.84583333333336</v>
      </c>
      <c r="I38" s="53">
        <f>'Resultat net'!I38/N38</f>
        <v>-272.09583333333336</v>
      </c>
      <c r="J38" s="53">
        <f>'Resultat net'!J38/N38</f>
        <v>-26.875</v>
      </c>
      <c r="K38" s="53">
        <f>'Resultat net'!K38/N38</f>
        <v>84.737499999999997</v>
      </c>
      <c r="L38" s="55">
        <f>'Resultat net'!L38/N38</f>
        <v>2626.3791666666666</v>
      </c>
      <c r="M38" s="49"/>
      <c r="N38" s="139">
        <f>'Charges par habitant'!N38</f>
        <v>240</v>
      </c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</row>
    <row r="39" spans="1:26" ht="12.6" customHeight="1">
      <c r="A39" s="72">
        <v>60</v>
      </c>
      <c r="B39" s="91" t="s">
        <v>33</v>
      </c>
      <c r="C39" s="89">
        <f>'Resultat net'!C39/N39</f>
        <v>-315.69093381449233</v>
      </c>
      <c r="D39" s="56">
        <f>'Resultat net'!D39/N39</f>
        <v>-274.50725660939827</v>
      </c>
      <c r="E39" s="56">
        <f>'Resultat net'!E39/N39</f>
        <v>-945.98096284092992</v>
      </c>
      <c r="F39" s="53">
        <f>'Resultat net'!F39/N39</f>
        <v>-677.47362778170032</v>
      </c>
      <c r="G39" s="56">
        <f>'Resultat net'!G39/N39</f>
        <v>-21.564158887058394</v>
      </c>
      <c r="H39" s="56">
        <f>'Resultat net'!H39/N39</f>
        <v>-481.96142883292799</v>
      </c>
      <c r="I39" s="53">
        <f>'Resultat net'!I39/N39</f>
        <v>-563.96022593551425</v>
      </c>
      <c r="J39" s="56">
        <f>'Resultat net'!J39/N39</f>
        <v>-128.71274286760283</v>
      </c>
      <c r="K39" s="56">
        <f>'Resultat net'!K39/N39</f>
        <v>94.153343270311964</v>
      </c>
      <c r="L39" s="57">
        <f>'Resultat net'!L39/N39</f>
        <v>3357.240919432023</v>
      </c>
      <c r="M39" s="49"/>
      <c r="N39" s="139">
        <f>'Charges par habitant'!N39</f>
        <v>38241</v>
      </c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</row>
    <row r="40" spans="1:26" ht="12.6" customHeight="1">
      <c r="A40" s="72">
        <v>61</v>
      </c>
      <c r="B40" s="91" t="s">
        <v>34</v>
      </c>
      <c r="C40" s="88">
        <f>'Resultat net'!C40/N40</f>
        <v>-365.64035087719299</v>
      </c>
      <c r="D40" s="53">
        <f>'Resultat net'!D40/N40</f>
        <v>-56.675438596491226</v>
      </c>
      <c r="E40" s="53">
        <f>'Resultat net'!E40/N40</f>
        <v>-851.80701754385962</v>
      </c>
      <c r="F40" s="54">
        <f>'Resultat net'!F40/N40</f>
        <v>-24.688596491228068</v>
      </c>
      <c r="G40" s="53">
        <f>'Resultat net'!G40/N40</f>
        <v>-24.451754385964911</v>
      </c>
      <c r="H40" s="53">
        <f>'Resultat net'!H40/N40</f>
        <v>-518.85964912280701</v>
      </c>
      <c r="I40" s="53">
        <f>'Resultat net'!I40/N40</f>
        <v>-465.25</v>
      </c>
      <c r="J40" s="53">
        <f>'Resultat net'!J40/N40</f>
        <v>-37.675438596491226</v>
      </c>
      <c r="K40" s="53">
        <f>'Resultat net'!K40/N40</f>
        <v>-193.7017543859649</v>
      </c>
      <c r="L40" s="55">
        <f>'Resultat net'!L40/N40</f>
        <v>2583.0701754385964</v>
      </c>
      <c r="M40" s="49"/>
      <c r="N40" s="139">
        <f>'Charges par habitant'!N40</f>
        <v>228</v>
      </c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</row>
    <row r="41" spans="1:26" ht="12.6" customHeight="1" thickBot="1">
      <c r="A41" s="72">
        <v>62</v>
      </c>
      <c r="B41" s="91" t="s">
        <v>35</v>
      </c>
      <c r="C41" s="89">
        <f>'Resultat net'!C41/N41</f>
        <v>-406.24579831932772</v>
      </c>
      <c r="D41" s="56">
        <f>'Resultat net'!D41/N41</f>
        <v>-84.82352941176471</v>
      </c>
      <c r="E41" s="56">
        <f>'Resultat net'!E41/N41</f>
        <v>-1198.2079831932774</v>
      </c>
      <c r="F41" s="53">
        <f>'Resultat net'!F41/N41</f>
        <v>-87.339285714285708</v>
      </c>
      <c r="G41" s="56">
        <f>'Resultat net'!G41/N41</f>
        <v>-33.790966386554622</v>
      </c>
      <c r="H41" s="56">
        <f>'Resultat net'!H41/N41</f>
        <v>-414.81092436974791</v>
      </c>
      <c r="I41" s="53">
        <f>'Resultat net'!I41/N41</f>
        <v>-536.92121848739498</v>
      </c>
      <c r="J41" s="56">
        <f>'Resultat net'!J41/N41</f>
        <v>-101.92647058823529</v>
      </c>
      <c r="K41" s="56">
        <f>'Resultat net'!K41/N41</f>
        <v>52.30252100840336</v>
      </c>
      <c r="L41" s="57">
        <f>'Resultat net'!L41/N41</f>
        <v>2884.0682773109243</v>
      </c>
      <c r="M41" s="49"/>
      <c r="N41" s="139">
        <f>'Charges par habitant'!N41</f>
        <v>952</v>
      </c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</row>
    <row r="42" spans="1:26" ht="18" customHeight="1" thickBot="1">
      <c r="A42" s="101" t="s">
        <v>36</v>
      </c>
      <c r="B42" s="125"/>
      <c r="C42" s="94">
        <f>'Resultat net'!C42/N42</f>
        <v>-364.83372027034</v>
      </c>
      <c r="D42" s="65">
        <f>'Resultat net'!D42/N42</f>
        <v>-175.65954702574422</v>
      </c>
      <c r="E42" s="65">
        <f>'Resultat net'!E42/N42</f>
        <v>-1002.2403366065338</v>
      </c>
      <c r="F42" s="66">
        <f>'Resultat net'!F42/N42</f>
        <v>-433.63199711087037</v>
      </c>
      <c r="G42" s="65">
        <f>'Resultat net'!G42/N42</f>
        <v>-30.61262733093719</v>
      </c>
      <c r="H42" s="65">
        <f>'Resultat net'!H42/N42</f>
        <v>-564.80555698865555</v>
      </c>
      <c r="I42" s="65">
        <f>'Resultat net'!I42/N42</f>
        <v>-482.50753523992961</v>
      </c>
      <c r="J42" s="65">
        <f>'Resultat net'!J42/N42</f>
        <v>-108.55061422667056</v>
      </c>
      <c r="K42" s="65">
        <f>'Resultat net'!K42/N42</f>
        <v>60.050640022471008</v>
      </c>
      <c r="L42" s="67">
        <f>'Resultat net'!L42/N42</f>
        <v>3167.3188647554844</v>
      </c>
      <c r="M42" s="49"/>
      <c r="N42" s="139">
        <f>'Charges par habitant'!N42</f>
        <v>174447</v>
      </c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</row>
    <row r="43" spans="1:26" ht="15" customHeight="1" thickBot="1">
      <c r="A43" s="101" t="s">
        <v>55</v>
      </c>
      <c r="B43" s="125"/>
      <c r="C43" s="95">
        <f>'Resultat net'!C43/N43</f>
        <v>-287.09704697443487</v>
      </c>
      <c r="D43" s="68">
        <f>'Resultat net'!D43/N43</f>
        <v>-185.06392153009381</v>
      </c>
      <c r="E43" s="68">
        <f>'Resultat net'!E43/N43</f>
        <v>-977.84002566340484</v>
      </c>
      <c r="F43" s="65">
        <f>'Resultat net'!F43/N43</f>
        <v>-439.60259870873767</v>
      </c>
      <c r="G43" s="68">
        <f>'Resultat net'!G43/N43</f>
        <v>-30.959938500309232</v>
      </c>
      <c r="H43" s="68">
        <f>'Resultat net'!H43/N43</f>
        <v>-529.88624869226453</v>
      </c>
      <c r="I43" s="65">
        <f>'Resultat net'!I43/N43</f>
        <v>-468.76759590541531</v>
      </c>
      <c r="J43" s="68">
        <f>'Resultat net'!J43/N43</f>
        <v>-152.26865654387922</v>
      </c>
      <c r="K43" s="68">
        <f>'Resultat net'!K43/N43</f>
        <v>60.597321526625784</v>
      </c>
      <c r="L43" s="69">
        <f>'Resultat net'!L43/N43</f>
        <v>3043.6455097711678</v>
      </c>
      <c r="M43" s="49"/>
      <c r="N43" s="139">
        <f>'Charges par habitant'!N43</f>
        <v>173009</v>
      </c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</row>
    <row r="44" spans="1:26" ht="12.6" customHeight="1">
      <c r="A44" s="16"/>
      <c r="B44" s="23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</row>
    <row r="45" spans="1:26" ht="12.6" customHeight="1">
      <c r="A45" s="16"/>
      <c r="B45" s="23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</row>
    <row r="46" spans="1:26" ht="12.6" customHeight="1">
      <c r="A46" s="16"/>
      <c r="B46" s="23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</row>
    <row r="47" spans="1:26" ht="12.6" customHeight="1">
      <c r="A47" s="16"/>
      <c r="B47" s="23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</row>
    <row r="48" spans="1:26" ht="12.6" customHeight="1">
      <c r="A48" s="16"/>
      <c r="B48" s="23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</row>
    <row r="49" spans="1:26" ht="12.6" customHeight="1">
      <c r="A49" s="16"/>
      <c r="B49" s="23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</row>
    <row r="50" spans="1:26" ht="12.6" customHeight="1">
      <c r="A50" s="16"/>
      <c r="B50" s="2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</row>
    <row r="51" spans="1:26" ht="12.6" customHeight="1">
      <c r="A51" s="16"/>
      <c r="B51" s="2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</row>
    <row r="52" spans="1:26" ht="12.6" customHeight="1">
      <c r="A52" s="16"/>
      <c r="B52" s="2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</row>
    <row r="53" spans="1:26" ht="12.6" customHeight="1">
      <c r="A53" s="16"/>
      <c r="B53" s="2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</row>
    <row r="54" spans="1:26" ht="12.6" customHeight="1">
      <c r="A54" s="16"/>
      <c r="B54" s="24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</row>
    <row r="55" spans="1:26" ht="12.6" customHeight="1">
      <c r="A55" s="16"/>
      <c r="B55" s="24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</row>
    <row r="56" spans="1:26" ht="12.6" customHeight="1">
      <c r="A56" s="16"/>
      <c r="B56" s="24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</row>
    <row r="57" spans="1:26" ht="12.6" customHeight="1">
      <c r="A57" s="16"/>
      <c r="B57" s="24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</row>
    <row r="58" spans="1:26" ht="12.6" customHeight="1">
      <c r="A58" s="16"/>
      <c r="B58" s="24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</row>
    <row r="59" spans="1:26" ht="12.6" customHeight="1">
      <c r="A59" s="16"/>
      <c r="B59" s="24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</row>
    <row r="60" spans="1:26" ht="12.6" customHeight="1">
      <c r="A60" s="16"/>
      <c r="B60" s="24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</row>
    <row r="61" spans="1:26" ht="12.6" customHeight="1">
      <c r="A61" s="16"/>
      <c r="B61" s="24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</row>
    <row r="62" spans="1:26" ht="12.6" customHeight="1">
      <c r="A62" s="16"/>
      <c r="B62" s="24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</row>
    <row r="63" spans="1:26" ht="12.6" customHeight="1">
      <c r="A63" s="16"/>
      <c r="B63" s="24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</row>
    <row r="64" spans="1:26" ht="12.6" customHeight="1">
      <c r="A64" s="16"/>
      <c r="B64" s="24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</row>
    <row r="65" spans="1:26" ht="12.6" customHeight="1">
      <c r="A65" s="16"/>
      <c r="B65" s="24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</row>
    <row r="66" spans="1:26" ht="7.5" customHeight="1">
      <c r="B66" s="24"/>
      <c r="C66" s="21"/>
      <c r="D66" s="21"/>
      <c r="E66" s="21"/>
      <c r="F66" s="21"/>
      <c r="G66" s="21"/>
      <c r="H66" s="21"/>
      <c r="I66" s="21"/>
      <c r="J66" s="21"/>
      <c r="K66" s="21"/>
      <c r="L66" s="21"/>
    </row>
  </sheetData>
  <sheetProtection sheet="1" objects="1" scenarios="1"/>
  <mergeCells count="13">
    <mergeCell ref="A42:B42"/>
    <mergeCell ref="A43:B43"/>
    <mergeCell ref="H2:H4"/>
    <mergeCell ref="I2:I4"/>
    <mergeCell ref="J2:J4"/>
    <mergeCell ref="A2:B4"/>
    <mergeCell ref="K2:K4"/>
    <mergeCell ref="L2:L4"/>
    <mergeCell ref="G2:G4"/>
    <mergeCell ref="C2:C4"/>
    <mergeCell ref="D2:D4"/>
    <mergeCell ref="E2:E4"/>
    <mergeCell ref="F2:F4"/>
  </mergeCells>
  <pageMargins left="0.39370078740157483" right="0" top="0" bottom="0" header="0.31496062992125984" footer="0.31496062992125984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C1E41EE0FB504CA906D84A5E1C2617" ma:contentTypeVersion="1" ma:contentTypeDescription="Crée un document." ma:contentTypeScope="" ma:versionID="e48c17dae35b9c0701d2ed8cf1d09389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346e23cb8d6c863e446151d3c3bcc7b0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f2f0a5c9c974145b8182a0b51177c44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Etat et droit</TermName>
          <TermId xmlns="http://schemas.microsoft.com/office/infopath/2007/PartnerControls">947cb90d-0fbf-4382-9b7c-7f3e8e6fd3f7</TermId>
        </TermInfo>
      </Terms>
    </pf2f0a5c9c974145b8182a0b51177c44>
    <h42ba7f56afd40d8a80558d45f27949a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SCOM</TermName>
          <TermId xmlns="http://schemas.microsoft.com/office/infopath/2007/PartnerControls">beaa4e20-5140-4353-9959-2d59772728cb</TermId>
        </TermInfo>
      </Terms>
    </h42ba7f56afd40d8a80558d45f27949a>
    <o410524c08c94595afa657d6a91eb2e7 xmlns="7dc7280d-fec9-4c99-9736-8d7ecec3545c">
      <Terms xmlns="http://schemas.microsoft.com/office/infopath/2007/PartnerControls"/>
    </o410524c08c94595afa657d6a91eb2e7>
    <k5578e8018b54236945b0d1339d2a6f5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Service des communes</TermName>
          <TermId xmlns="http://schemas.microsoft.com/office/infopath/2007/PartnerControls">7ef8d52b-6e7a-45c1-ad7f-2791ac69a743</TermId>
        </TermInfo>
      </Terms>
    </k5578e8018b54236945b0d1339d2a6f5>
    <PublishingStartDate xmlns="http://schemas.microsoft.com/sharepoint/v3" xsi:nil="true"/>
    <PublishingExpirationDate xmlns="http://schemas.microsoft.com/sharepoint/v3" xsi:nil="true"/>
    <c806c3ad7ef948cca74e93affe552c52 xmlns="7dc7280d-fec9-4c99-9736-8d7ecec3545c">
      <Terms xmlns="http://schemas.microsoft.com/office/infopath/2007/PartnerControls"/>
    </c806c3ad7ef948cca74e93affe552c52>
    <TaxCatchAll xmlns="7dc7280d-fec9-4c99-9736-8d7ecec3545c">
      <Value>25</Value>
      <Value>122</Value>
      <Value>121</Value>
    </TaxCatchAll>
  </documentManagement>
</p:properties>
</file>

<file path=customXml/itemProps1.xml><?xml version="1.0" encoding="utf-8"?>
<ds:datastoreItem xmlns:ds="http://schemas.openxmlformats.org/officeDocument/2006/customXml" ds:itemID="{CB7D95B3-6500-4D4F-B851-A4E4D9561305}"/>
</file>

<file path=customXml/itemProps2.xml><?xml version="1.0" encoding="utf-8"?>
<ds:datastoreItem xmlns:ds="http://schemas.openxmlformats.org/officeDocument/2006/customXml" ds:itemID="{A4FE1092-5C4E-408A-BAB0-7334D5221E0D}"/>
</file>

<file path=customXml/itemProps3.xml><?xml version="1.0" encoding="utf-8"?>
<ds:datastoreItem xmlns:ds="http://schemas.openxmlformats.org/officeDocument/2006/customXml" ds:itemID="{AE9EE29E-F8E3-48BF-BAC4-494B3E834D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7</vt:i4>
      </vt:variant>
    </vt:vector>
  </HeadingPairs>
  <TitlesOfParts>
    <vt:vector size="13" baseType="lpstr">
      <vt:lpstr>Charges</vt:lpstr>
      <vt:lpstr>Revenus</vt:lpstr>
      <vt:lpstr>Resultat net</vt:lpstr>
      <vt:lpstr>Charges par habitant</vt:lpstr>
      <vt:lpstr>Revenus par habitant</vt:lpstr>
      <vt:lpstr>Resultat net par habitant</vt:lpstr>
      <vt:lpstr>communes</vt:lpstr>
      <vt:lpstr>Charges!Zone_d_impression</vt:lpstr>
      <vt:lpstr>'Charges par habitant'!Zone_d_impression</vt:lpstr>
      <vt:lpstr>'Resultat net'!Zone_d_impression</vt:lpstr>
      <vt:lpstr>'Resultat net par habitant'!Zone_d_impression</vt:lpstr>
      <vt:lpstr>Revenus!Zone_d_impression</vt:lpstr>
      <vt:lpstr>'Revenus par habitant'!Zone_d_impression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Tamburini Sandro</dc:creator>
  <cp:lastModifiedBy>tamburiniS</cp:lastModifiedBy>
  <cp:lastPrinted>2014-01-14T16:26:19Z</cp:lastPrinted>
  <dcterms:created xsi:type="dcterms:W3CDTF">1997-12-08T10:55:51Z</dcterms:created>
  <dcterms:modified xsi:type="dcterms:W3CDTF">2014-04-25T06:48:41Z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ntite">
    <vt:lpwstr>122;#Service des communes|7ef8d52b-6e7a-45c1-ad7f-2791ac69a743</vt:lpwstr>
  </property>
  <property fmtid="{D5CDD505-2E9C-101B-9397-08002B2CF9AE}" pid="3" name="Theme">
    <vt:lpwstr>25;#Etat et droit|947cb90d-0fbf-4382-9b7c-7f3e8e6fd3f7</vt:lpwstr>
  </property>
  <property fmtid="{D5CDD505-2E9C-101B-9397-08002B2CF9AE}" pid="4" name="ContentTypeId">
    <vt:lpwstr>0x01010091C1E41EE0FB504CA906D84A5E1C2617</vt:lpwstr>
  </property>
  <property fmtid="{D5CDD505-2E9C-101B-9397-08002B2CF9AE}" pid="5" name="Departement">
    <vt:lpwstr/>
  </property>
  <property fmtid="{D5CDD505-2E9C-101B-9397-08002B2CF9AE}" pid="6" name="Type du document">
    <vt:lpwstr/>
  </property>
  <property fmtid="{D5CDD505-2E9C-101B-9397-08002B2CF9AE}" pid="7" name="Acronyme">
    <vt:lpwstr>121;#SCOM|beaa4e20-5140-4353-9959-2d59772728cb</vt:lpwstr>
  </property>
</Properties>
</file>