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Amortissement Taux moyen" sheetId="1" r:id="rId1"/>
    <sheet name="Dettes Fortune" sheetId="2" r:id="rId2"/>
  </sheets>
  <definedNames>
    <definedName name="communes">'Amortissement Taux moyen'!$B$5:$B$41</definedName>
    <definedName name="numéros">'Amortissement Taux moyen'!#REF!</definedName>
    <definedName name="_xlnm.Print_Area" localSheetId="0">'Amortissement Taux moyen'!$A$1:$O$43</definedName>
    <definedName name="_xlnm.Print_Area" localSheetId="1">'Dettes Fortune'!$A$1:$I$43</definedName>
  </definedNames>
  <calcPr calcId="125725"/>
</workbook>
</file>

<file path=xl/calcChain.xml><?xml version="1.0" encoding="utf-8"?>
<calcChain xmlns="http://schemas.openxmlformats.org/spreadsheetml/2006/main">
  <c r="K5" i="2"/>
  <c r="L5"/>
  <c r="K6"/>
  <c r="L6"/>
  <c r="K7"/>
  <c r="L7"/>
  <c r="K8"/>
  <c r="L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J5"/>
  <c r="G5" s="1"/>
  <c r="J6"/>
  <c r="G6" s="1"/>
  <c r="J7"/>
  <c r="G7" s="1"/>
  <c r="J8"/>
  <c r="G8" s="1"/>
  <c r="J9"/>
  <c r="G9" s="1"/>
  <c r="J10"/>
  <c r="G10" s="1"/>
  <c r="J11"/>
  <c r="G11" s="1"/>
  <c r="J12"/>
  <c r="G12" s="1"/>
  <c r="J13"/>
  <c r="G13" s="1"/>
  <c r="J14"/>
  <c r="G14" s="1"/>
  <c r="J15"/>
  <c r="G15" s="1"/>
  <c r="J16"/>
  <c r="G16" s="1"/>
  <c r="J17"/>
  <c r="G17" s="1"/>
  <c r="J18"/>
  <c r="G18" s="1"/>
  <c r="J19"/>
  <c r="G19" s="1"/>
  <c r="J20"/>
  <c r="G20" s="1"/>
  <c r="J21"/>
  <c r="G21" s="1"/>
  <c r="J22"/>
  <c r="G22" s="1"/>
  <c r="J23"/>
  <c r="G23" s="1"/>
  <c r="J24"/>
  <c r="G24" s="1"/>
  <c r="J25"/>
  <c r="G25" s="1"/>
  <c r="J26"/>
  <c r="G26" s="1"/>
  <c r="J27"/>
  <c r="G27" s="1"/>
  <c r="J28"/>
  <c r="G28" s="1"/>
  <c r="J29"/>
  <c r="G29" s="1"/>
  <c r="J30"/>
  <c r="G30" s="1"/>
  <c r="J31"/>
  <c r="G31" s="1"/>
  <c r="J32"/>
  <c r="G32" s="1"/>
  <c r="J33"/>
  <c r="G33" s="1"/>
  <c r="J34"/>
  <c r="G34" s="1"/>
  <c r="J35"/>
  <c r="G35" s="1"/>
  <c r="J36"/>
  <c r="G36" s="1"/>
  <c r="J37"/>
  <c r="G37" s="1"/>
  <c r="J38"/>
  <c r="G38" s="1"/>
  <c r="J39"/>
  <c r="G39" s="1"/>
  <c r="J40"/>
  <c r="G40" s="1"/>
  <c r="J41"/>
  <c r="G41" s="1"/>
  <c r="J42"/>
  <c r="J43"/>
  <c r="J4"/>
  <c r="N42"/>
  <c r="L42"/>
  <c r="D42" s="1"/>
  <c r="K42"/>
  <c r="C42" s="1"/>
  <c r="E42" s="1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G42" l="1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1"/>
  <c r="E41" s="1"/>
  <c r="C40"/>
  <c r="E40" s="1"/>
  <c r="C39"/>
  <c r="E39" s="1"/>
  <c r="C38"/>
  <c r="E38" s="1"/>
  <c r="C37"/>
  <c r="E37" s="1"/>
  <c r="C36"/>
  <c r="E36" s="1"/>
  <c r="C35"/>
  <c r="E35" s="1"/>
  <c r="C34"/>
  <c r="E34" s="1"/>
  <c r="C33"/>
  <c r="E33" s="1"/>
  <c r="C32"/>
  <c r="E32" s="1"/>
  <c r="C31"/>
  <c r="E31" s="1"/>
  <c r="C30"/>
  <c r="E30" s="1"/>
  <c r="C29"/>
  <c r="E29" s="1"/>
  <c r="C28"/>
  <c r="E28" s="1"/>
  <c r="C27"/>
  <c r="E27" s="1"/>
  <c r="C26"/>
  <c r="E26" s="1"/>
  <c r="C25"/>
  <c r="E25" s="1"/>
  <c r="C24"/>
  <c r="E24" s="1"/>
  <c r="C23"/>
  <c r="E23" s="1"/>
  <c r="C22"/>
  <c r="E22" s="1"/>
  <c r="C21"/>
  <c r="E21" s="1"/>
  <c r="C20"/>
  <c r="E20" s="1"/>
  <c r="C19"/>
  <c r="E19" s="1"/>
  <c r="C18"/>
  <c r="E18" s="1"/>
  <c r="C17"/>
  <c r="E17" s="1"/>
  <c r="C16"/>
  <c r="E16" s="1"/>
  <c r="C15"/>
  <c r="E15" s="1"/>
  <c r="C14"/>
  <c r="E14" s="1"/>
  <c r="C13"/>
  <c r="E13" s="1"/>
  <c r="C12"/>
  <c r="E12" s="1"/>
  <c r="C11"/>
  <c r="E11" s="1"/>
  <c r="C10"/>
  <c r="E10" s="1"/>
  <c r="C9"/>
  <c r="E9" s="1"/>
  <c r="C8"/>
  <c r="E8" s="1"/>
  <c r="C7"/>
  <c r="E7" s="1"/>
  <c r="C6"/>
  <c r="E6" s="1"/>
  <c r="C5"/>
  <c r="E5" s="1"/>
  <c r="M42"/>
  <c r="F42" i="1" l="1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42"/>
  <c r="M42"/>
  <c r="J42"/>
  <c r="I42"/>
  <c r="G42"/>
  <c r="D42"/>
  <c r="C42"/>
  <c r="E42" l="1"/>
  <c r="K42"/>
  <c r="O42"/>
</calcChain>
</file>

<file path=xl/sharedStrings.xml><?xml version="1.0" encoding="utf-8"?>
<sst xmlns="http://schemas.openxmlformats.org/spreadsheetml/2006/main" count="109" uniqueCount="67">
  <si>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</si>
  <si>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</si>
  <si>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</si>
  <si>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</si>
  <si>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</si>
  <si>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</si>
  <si>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</si>
  <si>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</si>
  <si>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</si>
  <si>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</si>
  <si>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</si>
  <si>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</si>
  <si>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Corcelles-Cormondrèche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</si>
  <si>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</si>
  <si>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</si>
  <si>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</si>
  <si>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</si>
  <si>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</si>
  <si>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</si>
  <si>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</si>
  <si>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</si>
  <si>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</si>
  <si>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</si>
  <si>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</si>
  <si>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</si>
  <si>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</si>
  <si>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</si>
  <si>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</si>
  <si>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</si>
  <si>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</si>
  <si>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</si>
  <si>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</si>
  <si>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</si>
  <si>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</si>
  <si>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</si>
  <si>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</si>
  <si>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</si>
  <si>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Légaux</t>
  </si>
  <si>
    <t xml:space="preserve">Total </t>
  </si>
  <si>
    <t>Charge de la dette consolidée</t>
  </si>
  <si>
    <t>Taux d'intérêt de la dette</t>
  </si>
  <si>
    <t>Fortune nette</t>
  </si>
  <si>
    <t>Découvert</t>
  </si>
  <si>
    <t>Communes</t>
  </si>
  <si>
    <t>Intérêts passifs</t>
  </si>
  <si>
    <t>Dette à court terme</t>
  </si>
  <si>
    <t>Dette publique totale</t>
  </si>
  <si>
    <t>Milvignes</t>
  </si>
  <si>
    <t>Val-de-Ruz</t>
  </si>
  <si>
    <t>Amortissements</t>
  </si>
  <si>
    <t>Supplé-mentaires</t>
  </si>
  <si>
    <t>Résultat réel avant amortissements supplémentaires</t>
  </si>
  <si>
    <t>Charge d'intérêts de la dette consolidée</t>
  </si>
  <si>
    <t>Dette totale (B20, B21, B22)</t>
  </si>
  <si>
    <t>Taux moyen d'intérêt de la dette e n %</t>
  </si>
  <si>
    <t>Rembour-sements d'emprunts</t>
  </si>
  <si>
    <t>Dont : Amortisse-ments du patri-moine financier</t>
  </si>
  <si>
    <t>Chiffres de 2011</t>
  </si>
  <si>
    <t>Amortissements d'actifs et résultats "réels" en 2012</t>
  </si>
  <si>
    <t>Dette à  moyen et          à long termes</t>
  </si>
  <si>
    <t>Dette publique par habitant à fin 2012</t>
  </si>
  <si>
    <t>Fortune nette ou découvert par habitant à fin 2012</t>
  </si>
  <si>
    <t>reprise automatique des montants</t>
  </si>
  <si>
    <t>population</t>
  </si>
  <si>
    <t>Dette</t>
  </si>
  <si>
    <t>Dette publique</t>
  </si>
  <si>
    <t>long termes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</si>
</sst>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21">
    <font>
      <sz val="10"/>
      <name val="MS Sans Serif"/>
    </font>
    <font>
      <sz val="7"/>
      <name val="Small Fonts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5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 tint="0.14996795556505021"/>
      </left>
      <right style="thin">
        <color theme="0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0"/>
      </left>
      <right style="thin">
        <color theme="0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0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0"/>
      </left>
      <right style="thin">
        <color theme="0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0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0"/>
      </left>
      <right style="thin">
        <color theme="0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0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0"/>
      </left>
      <right/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0"/>
      </left>
      <right/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6795556505021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6795556505021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6795556505021"/>
      </top>
      <bottom/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3743705557422"/>
      </top>
      <bottom style="medium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3743705557422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6795556505021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6795556505021"/>
      </right>
      <top style="thin">
        <color theme="1" tint="0.14996795556505021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theme="1" tint="0.14996795556505021"/>
      </right>
      <top/>
      <bottom/>
      <diagonal/>
    </border>
    <border>
      <left style="medium">
        <color theme="1" tint="0.14996795556505021"/>
      </left>
      <right style="thin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6795556505021"/>
      </right>
      <top style="medium">
        <color theme="1" tint="0.14993743705557422"/>
      </top>
      <bottom style="medium">
        <color theme="1" tint="0.14996795556505021"/>
      </bottom>
      <diagonal/>
    </border>
    <border>
      <left style="thin">
        <color theme="1" tint="0.14993743705557422"/>
      </left>
      <right/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3743705557422"/>
      </left>
      <right/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3743705557422"/>
      </left>
      <right/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06918546098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/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3743705557422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/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/>
      <bottom style="medium">
        <color theme="1" tint="0.14993743705557422"/>
      </bottom>
      <diagonal/>
    </border>
    <border>
      <left/>
      <right/>
      <top/>
      <bottom style="thin">
        <color theme="0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/>
      <diagonal/>
    </border>
  </borders>
  <cellStyleXfs count="2">
    <xf numFmtId="0" fontId="0" fillId="0" borderId="0"/>
    <xf numFmtId="3" fontId="1" fillId="0" borderId="1" applyProtection="0">
      <alignment vertical="center"/>
      <protection locked="0"/>
    </xf>
  </cellStyleXfs>
  <cellXfs count="196">
    <xf numFmtId="0" fontId="0" fillId="0" borderId="0" xfId="0"/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1" fillId="2" borderId="0" xfId="0" applyFont="1" applyFill="1" applyAlignment="1" applyProtection="1">
      <alignment vertical="center"/>
      <protection locked="0"/>
    </xf>
    <xf numFmtId="164" fontId="11" fillId="2" borderId="0" xfId="0" applyNumberFormat="1" applyFont="1" applyFill="1" applyAlignment="1" applyProtection="1">
      <alignment vertical="center"/>
      <protection locked="0"/>
    </xf>
    <xf numFmtId="0" fontId="11" fillId="2" borderId="0" xfId="0" applyNumberFormat="1" applyFont="1" applyFill="1" applyAlignment="1" applyProtection="1">
      <alignment vertical="center"/>
      <protection locked="0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 applyProtection="1">
      <alignment vertical="center"/>
    </xf>
    <xf numFmtId="0" fontId="14" fillId="2" borderId="2" xfId="0" applyNumberFormat="1" applyFont="1" applyFill="1" applyBorder="1" applyAlignment="1" applyProtection="1">
      <alignment vertical="center"/>
      <protection locked="0"/>
    </xf>
    <xf numFmtId="0" fontId="8" fillId="2" borderId="2" xfId="0" applyNumberFormat="1" applyFont="1" applyFill="1" applyBorder="1" applyAlignment="1" applyProtection="1">
      <alignment vertical="center"/>
    </xf>
    <xf numFmtId="0" fontId="12" fillId="2" borderId="2" xfId="0" applyNumberFormat="1" applyFont="1" applyFill="1" applyBorder="1" applyAlignment="1" applyProtection="1">
      <alignment vertical="center"/>
    </xf>
    <xf numFmtId="0" fontId="8" fillId="2" borderId="2" xfId="0" applyNumberFormat="1" applyFont="1" applyFill="1" applyBorder="1" applyAlignment="1" applyProtection="1">
      <alignment vertical="center"/>
      <protection locked="0"/>
    </xf>
    <xf numFmtId="0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vertical="center"/>
      <protection locked="0"/>
    </xf>
    <xf numFmtId="164" fontId="16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Protection="1">
      <protection locked="0"/>
    </xf>
    <xf numFmtId="3" fontId="3" fillId="2" borderId="0" xfId="0" applyNumberFormat="1" applyFont="1" applyFill="1"/>
    <xf numFmtId="3" fontId="9" fillId="2" borderId="0" xfId="0" applyNumberFormat="1" applyFont="1" applyFill="1"/>
    <xf numFmtId="3" fontId="10" fillId="2" borderId="0" xfId="0" applyNumberFormat="1" applyFont="1" applyFill="1"/>
    <xf numFmtId="0" fontId="10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5" fillId="2" borderId="18" xfId="0" applyNumberFormat="1" applyFont="1" applyFill="1" applyBorder="1" applyAlignment="1" applyProtection="1">
      <alignment vertical="center"/>
    </xf>
    <xf numFmtId="3" fontId="15" fillId="2" borderId="19" xfId="0" applyNumberFormat="1" applyFont="1" applyFill="1" applyBorder="1" applyAlignment="1" applyProtection="1">
      <alignment vertical="center"/>
    </xf>
    <xf numFmtId="3" fontId="15" fillId="2" borderId="19" xfId="0" applyNumberFormat="1" applyFont="1" applyFill="1" applyBorder="1" applyAlignment="1" applyProtection="1">
      <alignment vertical="center"/>
      <protection locked="0"/>
    </xf>
    <xf numFmtId="3" fontId="15" fillId="2" borderId="20" xfId="0" applyNumberFormat="1" applyFont="1" applyFill="1" applyBorder="1" applyAlignment="1" applyProtection="1">
      <alignment vertical="center"/>
      <protection locked="0"/>
    </xf>
    <xf numFmtId="3" fontId="15" fillId="2" borderId="21" xfId="0" applyNumberFormat="1" applyFont="1" applyFill="1" applyBorder="1" applyAlignment="1" applyProtection="1">
      <alignment vertical="center"/>
      <protection locked="0"/>
    </xf>
    <xf numFmtId="3" fontId="15" fillId="2" borderId="20" xfId="0" applyNumberFormat="1" applyFont="1" applyFill="1" applyBorder="1" applyAlignment="1" applyProtection="1">
      <alignment vertical="center"/>
    </xf>
    <xf numFmtId="3" fontId="15" fillId="2" borderId="21" xfId="0" applyNumberFormat="1" applyFont="1" applyFill="1" applyBorder="1" applyAlignment="1" applyProtection="1">
      <alignment vertical="center"/>
    </xf>
    <xf numFmtId="3" fontId="15" fillId="4" borderId="23" xfId="1" applyFont="1" applyFill="1" applyBorder="1" applyAlignment="1" applyProtection="1">
      <alignment vertical="center"/>
      <protection locked="0"/>
    </xf>
    <xf numFmtId="3" fontId="15" fillId="4" borderId="24" xfId="1" applyFont="1" applyFill="1" applyBorder="1" applyAlignment="1" applyProtection="1">
      <alignment vertical="center"/>
      <protection locked="0"/>
    </xf>
    <xf numFmtId="3" fontId="15" fillId="4" borderId="25" xfId="1" applyFont="1" applyFill="1" applyBorder="1" applyAlignment="1" applyProtection="1">
      <alignment vertical="center"/>
      <protection locked="0"/>
    </xf>
    <xf numFmtId="3" fontId="15" fillId="4" borderId="26" xfId="1" applyFont="1" applyFill="1" applyBorder="1" applyAlignment="1" applyProtection="1">
      <alignment vertical="center"/>
      <protection locked="0"/>
    </xf>
    <xf numFmtId="3" fontId="15" fillId="4" borderId="28" xfId="1" applyFont="1" applyFill="1" applyBorder="1" applyAlignment="1" applyProtection="1">
      <alignment vertical="center"/>
      <protection locked="0"/>
    </xf>
    <xf numFmtId="3" fontId="15" fillId="4" borderId="29" xfId="1" applyFont="1" applyFill="1" applyBorder="1" applyAlignment="1" applyProtection="1">
      <alignment vertical="center"/>
      <protection locked="0"/>
    </xf>
    <xf numFmtId="3" fontId="15" fillId="2" borderId="30" xfId="0" applyNumberFormat="1" applyFont="1" applyFill="1" applyBorder="1" applyAlignment="1" applyProtection="1">
      <alignment vertical="center"/>
    </xf>
    <xf numFmtId="3" fontId="15" fillId="2" borderId="31" xfId="0" applyNumberFormat="1" applyFont="1" applyFill="1" applyBorder="1" applyAlignment="1" applyProtection="1">
      <alignment vertical="center"/>
    </xf>
    <xf numFmtId="3" fontId="15" fillId="2" borderId="31" xfId="0" applyNumberFormat="1" applyFont="1" applyFill="1" applyBorder="1" applyAlignment="1" applyProtection="1">
      <alignment vertical="center"/>
      <protection locked="0"/>
    </xf>
    <xf numFmtId="3" fontId="15" fillId="2" borderId="34" xfId="0" applyNumberFormat="1" applyFont="1" applyFill="1" applyBorder="1" applyAlignment="1" applyProtection="1">
      <alignment vertical="center"/>
      <protection locked="0"/>
    </xf>
    <xf numFmtId="3" fontId="15" fillId="2" borderId="39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 applyProtection="1">
      <alignment vertical="center"/>
    </xf>
    <xf numFmtId="3" fontId="15" fillId="2" borderId="40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 applyProtection="1">
      <alignment vertical="center"/>
      <protection locked="0"/>
    </xf>
    <xf numFmtId="3" fontId="15" fillId="2" borderId="41" xfId="0" applyNumberFormat="1" applyFont="1" applyFill="1" applyBorder="1" applyAlignment="1">
      <alignment vertical="center"/>
    </xf>
    <xf numFmtId="3" fontId="15" fillId="2" borderId="42" xfId="0" applyNumberFormat="1" applyFont="1" applyFill="1" applyBorder="1" applyAlignment="1" applyProtection="1">
      <alignment vertical="center"/>
    </xf>
    <xf numFmtId="3" fontId="15" fillId="2" borderId="43" xfId="0" applyNumberFormat="1" applyFont="1" applyFill="1" applyBorder="1" applyAlignment="1">
      <alignment vertical="center"/>
    </xf>
    <xf numFmtId="3" fontId="15" fillId="2" borderId="45" xfId="0" applyNumberFormat="1" applyFont="1" applyFill="1" applyBorder="1" applyAlignment="1" applyProtection="1">
      <alignment vertical="center"/>
      <protection locked="0"/>
    </xf>
    <xf numFmtId="3" fontId="15" fillId="2" borderId="47" xfId="0" applyNumberFormat="1" applyFont="1" applyFill="1" applyBorder="1" applyAlignment="1" applyProtection="1">
      <alignment vertical="center"/>
      <protection locked="0"/>
    </xf>
    <xf numFmtId="3" fontId="15" fillId="2" borderId="48" xfId="0" applyNumberFormat="1" applyFont="1" applyFill="1" applyBorder="1" applyAlignment="1" applyProtection="1">
      <alignment vertical="center"/>
      <protection locked="0"/>
    </xf>
    <xf numFmtId="3" fontId="15" fillId="2" borderId="49" xfId="0" applyNumberFormat="1" applyFont="1" applyFill="1" applyBorder="1" applyAlignment="1" applyProtection="1">
      <alignment vertical="center"/>
      <protection locked="0"/>
    </xf>
    <xf numFmtId="3" fontId="15" fillId="2" borderId="50" xfId="0" applyNumberFormat="1" applyFont="1" applyFill="1" applyBorder="1" applyAlignment="1">
      <alignment vertical="center"/>
    </xf>
    <xf numFmtId="3" fontId="15" fillId="2" borderId="51" xfId="0" applyNumberFormat="1" applyFont="1" applyFill="1" applyBorder="1" applyAlignment="1" applyProtection="1">
      <alignment vertical="center"/>
    </xf>
    <xf numFmtId="3" fontId="15" fillId="2" borderId="52" xfId="0" applyNumberFormat="1" applyFont="1" applyFill="1" applyBorder="1" applyAlignment="1">
      <alignment vertical="center"/>
    </xf>
    <xf numFmtId="3" fontId="15" fillId="2" borderId="36" xfId="0" applyNumberFormat="1" applyFont="1" applyFill="1" applyBorder="1" applyAlignment="1">
      <alignment vertical="center"/>
    </xf>
    <xf numFmtId="3" fontId="15" fillId="2" borderId="37" xfId="0" applyNumberFormat="1" applyFont="1" applyFill="1" applyBorder="1" applyAlignment="1" applyProtection="1">
      <alignment vertical="center"/>
      <protection locked="0"/>
    </xf>
    <xf numFmtId="2" fontId="15" fillId="2" borderId="38" xfId="0" applyNumberFormat="1" applyFont="1" applyFill="1" applyBorder="1" applyAlignment="1">
      <alignment vertical="center"/>
    </xf>
    <xf numFmtId="2" fontId="15" fillId="2" borderId="40" xfId="0" applyNumberFormat="1" applyFont="1" applyFill="1" applyBorder="1" applyAlignment="1">
      <alignment vertical="center"/>
    </xf>
    <xf numFmtId="3" fontId="15" fillId="2" borderId="42" xfId="0" applyNumberFormat="1" applyFont="1" applyFill="1" applyBorder="1" applyAlignment="1" applyProtection="1">
      <alignment vertical="center"/>
      <protection locked="0"/>
    </xf>
    <xf numFmtId="2" fontId="15" fillId="2" borderId="43" xfId="0" applyNumberFormat="1" applyFont="1" applyFill="1" applyBorder="1" applyAlignment="1">
      <alignment vertical="center"/>
    </xf>
    <xf numFmtId="3" fontId="15" fillId="2" borderId="66" xfId="0" applyNumberFormat="1" applyFont="1" applyFill="1" applyBorder="1" applyAlignment="1" applyProtection="1">
      <alignment vertical="center"/>
      <protection locked="0"/>
    </xf>
    <xf numFmtId="4" fontId="15" fillId="2" borderId="46" xfId="0" applyNumberFormat="1" applyFont="1" applyFill="1" applyBorder="1" applyAlignment="1" applyProtection="1">
      <alignment vertical="center"/>
      <protection locked="0"/>
    </xf>
    <xf numFmtId="3" fontId="15" fillId="2" borderId="67" xfId="0" applyNumberFormat="1" applyFont="1" applyFill="1" applyBorder="1" applyAlignment="1" applyProtection="1">
      <alignment vertical="center"/>
      <protection locked="0"/>
    </xf>
    <xf numFmtId="4" fontId="15" fillId="2" borderId="49" xfId="0" applyNumberFormat="1" applyFont="1" applyFill="1" applyBorder="1" applyAlignment="1" applyProtection="1">
      <alignment vertical="center"/>
      <protection locked="0"/>
    </xf>
    <xf numFmtId="3" fontId="15" fillId="2" borderId="71" xfId="0" applyNumberFormat="1" applyFont="1" applyFill="1" applyBorder="1" applyAlignment="1" applyProtection="1">
      <alignment vertical="center"/>
      <protection locked="0"/>
    </xf>
    <xf numFmtId="3" fontId="15" fillId="2" borderId="72" xfId="1" applyFont="1" applyFill="1" applyBorder="1" applyAlignment="1" applyProtection="1">
      <alignment vertical="center"/>
      <protection locked="0"/>
    </xf>
    <xf numFmtId="3" fontId="15" fillId="2" borderId="72" xfId="0" applyNumberFormat="1" applyFont="1" applyFill="1" applyBorder="1" applyAlignment="1" applyProtection="1">
      <alignment vertical="center"/>
      <protection locked="0"/>
    </xf>
    <xf numFmtId="3" fontId="15" fillId="2" borderId="73" xfId="0" applyNumberFormat="1" applyFont="1" applyFill="1" applyBorder="1" applyAlignment="1" applyProtection="1">
      <alignment vertical="center"/>
      <protection locked="0"/>
    </xf>
    <xf numFmtId="3" fontId="15" fillId="2" borderId="74" xfId="0" applyNumberFormat="1" applyFont="1" applyFill="1" applyBorder="1" applyAlignment="1" applyProtection="1">
      <alignment vertical="center"/>
      <protection locked="0"/>
    </xf>
    <xf numFmtId="3" fontId="15" fillId="2" borderId="78" xfId="0" applyNumberFormat="1" applyFont="1" applyFill="1" applyBorder="1" applyAlignment="1" applyProtection="1">
      <alignment vertical="center"/>
    </xf>
    <xf numFmtId="3" fontId="15" fillId="2" borderId="79" xfId="0" applyNumberFormat="1" applyFont="1" applyFill="1" applyBorder="1" applyAlignment="1" applyProtection="1">
      <alignment vertical="center"/>
    </xf>
    <xf numFmtId="3" fontId="15" fillId="2" borderId="80" xfId="0" applyNumberFormat="1" applyFont="1" applyFill="1" applyBorder="1" applyAlignment="1" applyProtection="1">
      <alignment vertical="center"/>
    </xf>
    <xf numFmtId="3" fontId="15" fillId="2" borderId="81" xfId="0" applyNumberFormat="1" applyFont="1" applyFill="1" applyBorder="1" applyAlignment="1" applyProtection="1">
      <alignment vertical="center"/>
      <protection locked="0"/>
    </xf>
    <xf numFmtId="3" fontId="15" fillId="2" borderId="82" xfId="0" applyNumberFormat="1" applyFont="1" applyFill="1" applyBorder="1" applyAlignment="1" applyProtection="1">
      <alignment vertical="center"/>
      <protection locked="0"/>
    </xf>
    <xf numFmtId="3" fontId="15" fillId="2" borderId="46" xfId="0" applyNumberFormat="1" applyFont="1" applyFill="1" applyBorder="1" applyAlignment="1" applyProtection="1">
      <alignment vertical="center"/>
    </xf>
    <xf numFmtId="3" fontId="15" fillId="2" borderId="45" xfId="0" applyNumberFormat="1" applyFont="1" applyFill="1" applyBorder="1" applyAlignment="1" applyProtection="1">
      <alignment vertical="center"/>
    </xf>
    <xf numFmtId="3" fontId="15" fillId="2" borderId="44" xfId="0" applyNumberFormat="1" applyFont="1" applyFill="1" applyBorder="1" applyAlignment="1" applyProtection="1">
      <alignment vertical="center"/>
    </xf>
    <xf numFmtId="3" fontId="8" fillId="4" borderId="39" xfId="1" applyFont="1" applyFill="1" applyBorder="1" applyAlignment="1" applyProtection="1">
      <alignment vertical="center"/>
      <protection locked="0"/>
    </xf>
    <xf numFmtId="3" fontId="8" fillId="4" borderId="40" xfId="1" applyFont="1" applyFill="1" applyBorder="1" applyAlignment="1" applyProtection="1">
      <alignment vertical="center"/>
      <protection locked="0"/>
    </xf>
    <xf numFmtId="3" fontId="8" fillId="4" borderId="41" xfId="1" applyFont="1" applyFill="1" applyBorder="1" applyAlignment="1" applyProtection="1">
      <alignment vertical="center"/>
      <protection locked="0"/>
    </xf>
    <xf numFmtId="3" fontId="8" fillId="4" borderId="43" xfId="1" applyFont="1" applyFill="1" applyBorder="1" applyAlignment="1" applyProtection="1">
      <alignment vertical="center"/>
      <protection locked="0"/>
    </xf>
    <xf numFmtId="3" fontId="19" fillId="2" borderId="83" xfId="0" applyNumberFormat="1" applyFont="1" applyFill="1" applyBorder="1" applyAlignment="1">
      <alignment vertical="center"/>
    </xf>
    <xf numFmtId="3" fontId="19" fillId="2" borderId="21" xfId="0" applyNumberFormat="1" applyFont="1" applyFill="1" applyBorder="1" applyAlignment="1" applyProtection="1">
      <alignment vertical="center"/>
    </xf>
    <xf numFmtId="3" fontId="19" fillId="2" borderId="22" xfId="0" applyNumberFormat="1" applyFont="1" applyFill="1" applyBorder="1" applyAlignment="1">
      <alignment vertical="center"/>
    </xf>
    <xf numFmtId="3" fontId="8" fillId="4" borderId="50" xfId="1" applyFont="1" applyFill="1" applyBorder="1" applyAlignment="1" applyProtection="1">
      <alignment vertical="center"/>
      <protection locked="0"/>
    </xf>
    <xf numFmtId="3" fontId="8" fillId="4" borderId="52" xfId="1" applyFont="1" applyFill="1" applyBorder="1" applyAlignment="1" applyProtection="1">
      <alignment vertical="center"/>
      <protection locked="0"/>
    </xf>
    <xf numFmtId="3" fontId="19" fillId="2" borderId="84" xfId="0" applyNumberFormat="1" applyFont="1" applyFill="1" applyBorder="1" applyAlignment="1">
      <alignment vertical="center"/>
    </xf>
    <xf numFmtId="3" fontId="19" fillId="2" borderId="85" xfId="0" applyNumberFormat="1" applyFont="1" applyFill="1" applyBorder="1" applyAlignment="1" applyProtection="1">
      <alignment vertical="center"/>
    </xf>
    <xf numFmtId="3" fontId="19" fillId="2" borderId="86" xfId="0" applyNumberFormat="1" applyFont="1" applyFill="1" applyBorder="1" applyAlignment="1">
      <alignment vertical="center"/>
    </xf>
    <xf numFmtId="0" fontId="13" fillId="2" borderId="93" xfId="0" applyNumberFormat="1" applyFont="1" applyFill="1" applyBorder="1" applyAlignment="1">
      <alignment vertical="center"/>
    </xf>
    <xf numFmtId="3" fontId="19" fillId="2" borderId="36" xfId="0" applyNumberFormat="1" applyFont="1" applyFill="1" applyBorder="1" applyAlignment="1" applyProtection="1">
      <alignment vertical="center"/>
      <protection locked="0"/>
    </xf>
    <xf numFmtId="3" fontId="19" fillId="2" borderId="38" xfId="0" applyNumberFormat="1" applyFont="1" applyFill="1" applyBorder="1" applyAlignment="1" applyProtection="1">
      <alignment vertical="center"/>
    </xf>
    <xf numFmtId="3" fontId="19" fillId="2" borderId="39" xfId="0" applyNumberFormat="1" applyFont="1" applyFill="1" applyBorder="1" applyAlignment="1" applyProtection="1">
      <alignment vertical="center"/>
    </xf>
    <xf numFmtId="3" fontId="19" fillId="2" borderId="40" xfId="0" applyNumberFormat="1" applyFont="1" applyFill="1" applyBorder="1" applyAlignment="1">
      <alignment vertical="center"/>
    </xf>
    <xf numFmtId="3" fontId="19" fillId="2" borderId="39" xfId="0" applyNumberFormat="1" applyFont="1" applyFill="1" applyBorder="1" applyAlignment="1" applyProtection="1">
      <alignment vertical="center"/>
      <protection locked="0"/>
    </xf>
    <xf numFmtId="3" fontId="19" fillId="2" borderId="40" xfId="0" applyNumberFormat="1" applyFont="1" applyFill="1" applyBorder="1" applyAlignment="1" applyProtection="1">
      <alignment vertical="center"/>
    </xf>
    <xf numFmtId="3" fontId="19" fillId="2" borderId="94" xfId="0" applyNumberFormat="1" applyFont="1" applyFill="1" applyBorder="1" applyAlignment="1">
      <alignment vertical="center"/>
    </xf>
    <xf numFmtId="3" fontId="19" fillId="2" borderId="31" xfId="0" applyNumberFormat="1" applyFont="1" applyFill="1" applyBorder="1" applyAlignment="1" applyProtection="1">
      <alignment vertical="center"/>
    </xf>
    <xf numFmtId="3" fontId="19" fillId="2" borderId="32" xfId="0" applyNumberFormat="1" applyFont="1" applyFill="1" applyBorder="1" applyAlignment="1">
      <alignment vertical="center"/>
    </xf>
    <xf numFmtId="3" fontId="19" fillId="2" borderId="33" xfId="0" applyNumberFormat="1" applyFont="1" applyFill="1" applyBorder="1" applyAlignment="1" applyProtection="1">
      <alignment vertical="center"/>
      <protection locked="0"/>
    </xf>
    <xf numFmtId="3" fontId="19" fillId="2" borderId="34" xfId="0" applyNumberFormat="1" applyFont="1" applyFill="1" applyBorder="1" applyAlignment="1" applyProtection="1">
      <alignment vertical="center"/>
      <protection locked="0"/>
    </xf>
    <xf numFmtId="3" fontId="19" fillId="2" borderId="35" xfId="0" applyNumberFormat="1" applyFont="1" applyFill="1" applyBorder="1" applyAlignment="1" applyProtection="1">
      <alignment vertical="center"/>
      <protection locked="0"/>
    </xf>
    <xf numFmtId="3" fontId="19" fillId="2" borderId="41" xfId="0" applyNumberFormat="1" applyFont="1" applyFill="1" applyBorder="1" applyAlignment="1" applyProtection="1">
      <alignment vertical="center"/>
      <protection locked="0"/>
    </xf>
    <xf numFmtId="3" fontId="19" fillId="2" borderId="43" xfId="0" applyNumberFormat="1" applyFont="1" applyFill="1" applyBorder="1" applyAlignment="1" applyProtection="1">
      <alignment vertical="center"/>
    </xf>
    <xf numFmtId="3" fontId="19" fillId="2" borderId="44" xfId="0" applyNumberFormat="1" applyFont="1" applyFill="1" applyBorder="1" applyAlignment="1" applyProtection="1">
      <alignment vertical="center"/>
      <protection locked="0"/>
    </xf>
    <xf numFmtId="3" fontId="19" fillId="2" borderId="46" xfId="0" applyNumberFormat="1" applyFont="1" applyFill="1" applyBorder="1" applyAlignment="1" applyProtection="1">
      <alignment vertical="center"/>
      <protection locked="0"/>
    </xf>
    <xf numFmtId="3" fontId="19" fillId="2" borderId="47" xfId="0" applyNumberFormat="1" applyFont="1" applyFill="1" applyBorder="1" applyAlignment="1" applyProtection="1">
      <alignment vertical="center"/>
      <protection locked="0"/>
    </xf>
    <xf numFmtId="3" fontId="19" fillId="2" borderId="49" xfId="0" applyNumberFormat="1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>
      <alignment horizontal="center" vertical="center"/>
    </xf>
    <xf numFmtId="14" fontId="15" fillId="5" borderId="0" xfId="0" applyNumberFormat="1" applyFont="1" applyFill="1" applyAlignment="1">
      <alignment horizontal="center"/>
    </xf>
    <xf numFmtId="3" fontId="15" fillId="5" borderId="0" xfId="0" applyNumberFormat="1" applyFont="1" applyFill="1" applyAlignment="1">
      <alignment horizontal="right"/>
    </xf>
    <xf numFmtId="0" fontId="15" fillId="0" borderId="0" xfId="0" applyFont="1" applyProtection="1"/>
    <xf numFmtId="0" fontId="15" fillId="5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3" fontId="15" fillId="5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4" fontId="15" fillId="2" borderId="0" xfId="0" applyNumberFormat="1" applyFont="1" applyFill="1" applyBorder="1" applyAlignment="1" applyProtection="1">
      <alignment vertical="center"/>
      <protection locked="0"/>
    </xf>
    <xf numFmtId="4" fontId="15" fillId="2" borderId="0" xfId="0" applyNumberFormat="1" applyFont="1" applyFill="1" applyBorder="1" applyProtection="1">
      <protection locked="0"/>
    </xf>
    <xf numFmtId="0" fontId="15" fillId="2" borderId="0" xfId="0" applyFont="1" applyFill="1" applyProtection="1"/>
    <xf numFmtId="3" fontId="19" fillId="2" borderId="34" xfId="0" applyNumberFormat="1" applyFont="1" applyFill="1" applyBorder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vertical="center"/>
      <protection locked="0"/>
    </xf>
    <xf numFmtId="0" fontId="14" fillId="4" borderId="59" xfId="0" applyFont="1" applyFill="1" applyBorder="1" applyAlignment="1">
      <alignment horizontal="left" vertical="center" wrapText="1"/>
    </xf>
    <xf numFmtId="0" fontId="14" fillId="4" borderId="62" xfId="0" applyFont="1" applyFill="1" applyBorder="1" applyAlignment="1">
      <alignment horizontal="left" vertical="center" wrapText="1"/>
    </xf>
    <xf numFmtId="0" fontId="14" fillId="4" borderId="65" xfId="0" applyFont="1" applyFill="1" applyBorder="1" applyAlignment="1">
      <alignment horizontal="left" vertical="center" wrapText="1"/>
    </xf>
    <xf numFmtId="0" fontId="15" fillId="4" borderId="33" xfId="0" applyFont="1" applyFill="1" applyBorder="1" applyAlignment="1">
      <alignment horizontal="left" vertical="center"/>
    </xf>
    <xf numFmtId="0" fontId="15" fillId="4" borderId="3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left" vertical="center" wrapText="1"/>
    </xf>
    <xf numFmtId="0" fontId="14" fillId="3" borderId="69" xfId="0" applyFont="1" applyFill="1" applyBorder="1" applyAlignment="1">
      <alignment horizontal="left" vertical="center" wrapText="1"/>
    </xf>
    <xf numFmtId="0" fontId="14" fillId="3" borderId="70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4" fillId="4" borderId="58" xfId="0" applyFont="1" applyFill="1" applyBorder="1" applyAlignment="1">
      <alignment horizontal="left" vertical="center" wrapText="1"/>
    </xf>
    <xf numFmtId="0" fontId="14" fillId="4" borderId="61" xfId="0" applyFont="1" applyFill="1" applyBorder="1" applyAlignment="1">
      <alignment horizontal="left" vertical="center" wrapText="1"/>
    </xf>
    <xf numFmtId="0" fontId="14" fillId="4" borderId="64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4" fillId="3" borderId="54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55" xfId="0" applyFont="1" applyFill="1" applyBorder="1" applyAlignment="1">
      <alignment horizontal="left" vertical="center" wrapText="1"/>
    </xf>
    <xf numFmtId="0" fontId="14" fillId="3" borderId="75" xfId="0" applyFont="1" applyFill="1" applyBorder="1" applyAlignment="1">
      <alignment horizontal="left" vertical="center" wrapText="1"/>
    </xf>
    <xf numFmtId="0" fontId="14" fillId="3" borderId="76" xfId="0" applyFont="1" applyFill="1" applyBorder="1" applyAlignment="1">
      <alignment horizontal="left" vertical="center" wrapText="1"/>
    </xf>
    <xf numFmtId="0" fontId="14" fillId="3" borderId="77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4" fillId="3" borderId="27" xfId="0" applyFont="1" applyFill="1" applyBorder="1" applyAlignment="1">
      <alignment horizontal="left" vertical="center" wrapText="1"/>
    </xf>
    <xf numFmtId="0" fontId="14" fillId="4" borderId="57" xfId="0" applyFont="1" applyFill="1" applyBorder="1" applyAlignment="1">
      <alignment horizontal="left" vertical="center" wrapText="1"/>
    </xf>
    <xf numFmtId="0" fontId="14" fillId="4" borderId="60" xfId="0" applyFont="1" applyFill="1" applyBorder="1" applyAlignment="1">
      <alignment horizontal="left" vertical="center" wrapText="1"/>
    </xf>
    <xf numFmtId="0" fontId="14" fillId="4" borderId="63" xfId="0" applyFont="1" applyFill="1" applyBorder="1" applyAlignment="1">
      <alignment horizontal="left" vertical="center" wrapText="1"/>
    </xf>
    <xf numFmtId="3" fontId="20" fillId="5" borderId="0" xfId="0" applyNumberFormat="1" applyFont="1" applyFill="1" applyAlignment="1">
      <alignment horizontal="center" vertical="center"/>
    </xf>
    <xf numFmtId="0" fontId="8" fillId="4" borderId="44" xfId="0" applyFont="1" applyFill="1" applyBorder="1" applyAlignment="1">
      <alignment horizontal="left" vertical="center"/>
    </xf>
    <xf numFmtId="0" fontId="8" fillId="4" borderId="46" xfId="0" applyFont="1" applyFill="1" applyBorder="1" applyAlignment="1">
      <alignment horizontal="left"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8" fillId="4" borderId="89" xfId="0" applyFont="1" applyFill="1" applyBorder="1" applyAlignment="1">
      <alignment horizontal="left" vertical="center"/>
    </xf>
    <xf numFmtId="0" fontId="8" fillId="4" borderId="91" xfId="0" applyFont="1" applyFill="1" applyBorder="1" applyAlignment="1">
      <alignment horizontal="left" vertical="center"/>
    </xf>
    <xf numFmtId="0" fontId="8" fillId="4" borderId="89" xfId="0" applyFont="1" applyFill="1" applyBorder="1" applyAlignment="1">
      <alignment horizontal="left" vertical="center" wrapText="1"/>
    </xf>
    <xf numFmtId="0" fontId="8" fillId="4" borderId="91" xfId="0" applyFont="1" applyFill="1" applyBorder="1" applyAlignment="1">
      <alignment horizontal="left" vertical="center" wrapText="1"/>
    </xf>
    <xf numFmtId="0" fontId="8" fillId="4" borderId="90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/>
    </xf>
    <xf numFmtId="0" fontId="8" fillId="4" borderId="87" xfId="0" applyFont="1" applyFill="1" applyBorder="1" applyAlignment="1" applyProtection="1">
      <alignment horizontal="center" vertical="center"/>
      <protection locked="0"/>
    </xf>
    <xf numFmtId="0" fontId="8" fillId="4" borderId="88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tabSelected="1" zoomScale="125" zoomScaleNormal="125" workbookViewId="0">
      <pane xSplit="2" ySplit="4" topLeftCell="C5" activePane="bottomRight" state="frozenSplit"/>
      <selection pane="topRight" activeCell="C1" sqref="C1"/>
      <selection pane="bottomLeft" activeCell="A5" sqref="A5"/>
      <selection pane="bottomRight" activeCell="A44" sqref="A44:XFD69"/>
    </sheetView>
  </sheetViews>
  <sheetFormatPr baseColWidth="10" defaultColWidth="10.7109375" defaultRowHeight="7.5" customHeight="1"/>
  <cols>
    <col min="1" max="1" width="3.28515625" style="1" customWidth="1"/>
    <col min="2" max="2" width="18.7109375" style="1" customWidth="1"/>
    <col min="3" max="3" width="10.7109375" style="1" customWidth="1"/>
    <col min="4" max="4" width="8.7109375" style="1" customWidth="1"/>
    <col min="5" max="5" width="10.7109375" style="1" customWidth="1"/>
    <col min="6" max="6" width="12.28515625" style="1" customWidth="1"/>
    <col min="7" max="7" width="13.28515625" style="1" customWidth="1"/>
    <col min="8" max="8" width="1.7109375" style="1" customWidth="1"/>
    <col min="9" max="9" width="12.7109375" style="1" customWidth="1"/>
    <col min="10" max="10" width="10.28515625" style="1" customWidth="1"/>
    <col min="11" max="11" width="10.7109375" style="1" customWidth="1"/>
    <col min="12" max="12" width="1.7109375" style="1" customWidth="1"/>
    <col min="13" max="13" width="11.28515625" style="1" customWidth="1"/>
    <col min="14" max="14" width="9.28515625" style="1" customWidth="1"/>
    <col min="15" max="15" width="10.7109375" style="1" customWidth="1"/>
    <col min="16" max="33" width="10.7109375" style="6"/>
    <col min="34" max="16384" width="10.7109375" style="1"/>
  </cols>
  <sheetData>
    <row r="1" spans="1:33" s="5" customFormat="1" ht="18" customHeight="1" thickBot="1">
      <c r="A1" s="34" t="s">
        <v>58</v>
      </c>
      <c r="B1" s="7"/>
      <c r="C1" s="8"/>
      <c r="D1" s="8"/>
      <c r="E1" s="8"/>
      <c r="F1" s="8"/>
      <c r="G1" s="9"/>
      <c r="H1" s="8"/>
      <c r="I1" s="34" t="s">
        <v>39</v>
      </c>
      <c r="J1" s="7"/>
      <c r="K1" s="7"/>
      <c r="L1" s="8"/>
      <c r="M1" s="34" t="s">
        <v>40</v>
      </c>
      <c r="N1" s="3"/>
      <c r="O1" s="4"/>
    </row>
    <row r="2" spans="1:33" ht="12.6" customHeight="1">
      <c r="A2" s="150" t="s">
        <v>43</v>
      </c>
      <c r="B2" s="151"/>
      <c r="C2" s="143" t="s">
        <v>49</v>
      </c>
      <c r="D2" s="144"/>
      <c r="E2" s="159" t="s">
        <v>38</v>
      </c>
      <c r="F2" s="145" t="s">
        <v>56</v>
      </c>
      <c r="G2" s="168" t="s">
        <v>51</v>
      </c>
      <c r="H2" s="10"/>
      <c r="I2" s="171" t="s">
        <v>52</v>
      </c>
      <c r="J2" s="165" t="s">
        <v>55</v>
      </c>
      <c r="K2" s="162" t="s">
        <v>0</v>
      </c>
      <c r="L2" s="10"/>
      <c r="M2" s="174" t="s">
        <v>53</v>
      </c>
      <c r="N2" s="156" t="s">
        <v>44</v>
      </c>
      <c r="O2" s="138" t="s">
        <v>54</v>
      </c>
      <c r="AF2" s="1"/>
      <c r="AG2" s="1"/>
    </row>
    <row r="3" spans="1:33" ht="12.6" customHeight="1">
      <c r="A3" s="152"/>
      <c r="B3" s="153"/>
      <c r="C3" s="35" t="s">
        <v>37</v>
      </c>
      <c r="D3" s="148" t="s">
        <v>50</v>
      </c>
      <c r="E3" s="160"/>
      <c r="F3" s="146"/>
      <c r="G3" s="169"/>
      <c r="H3" s="10"/>
      <c r="I3" s="172"/>
      <c r="J3" s="166"/>
      <c r="K3" s="163"/>
      <c r="L3" s="10"/>
      <c r="M3" s="175"/>
      <c r="N3" s="157"/>
      <c r="O3" s="139"/>
      <c r="AF3" s="1"/>
      <c r="AG3" s="1"/>
    </row>
    <row r="4" spans="1:33" ht="12.6" customHeight="1" thickBot="1">
      <c r="A4" s="154"/>
      <c r="B4" s="155"/>
      <c r="C4" s="36"/>
      <c r="D4" s="149"/>
      <c r="E4" s="161"/>
      <c r="F4" s="147"/>
      <c r="G4" s="170"/>
      <c r="H4" s="10"/>
      <c r="I4" s="173"/>
      <c r="J4" s="167"/>
      <c r="K4" s="164"/>
      <c r="L4" s="10"/>
      <c r="M4" s="176"/>
      <c r="N4" s="158"/>
      <c r="O4" s="140"/>
      <c r="AF4" s="1"/>
      <c r="AG4" s="1"/>
    </row>
    <row r="5" spans="1:33" ht="13.35" customHeight="1">
      <c r="A5" s="44">
        <v>1</v>
      </c>
      <c r="B5" s="45" t="s">
        <v>1</v>
      </c>
      <c r="C5" s="37">
        <v>15076823</v>
      </c>
      <c r="D5" s="38">
        <v>3738241</v>
      </c>
      <c r="E5" s="39">
        <f>SUM(C5:D5)</f>
        <v>18815064</v>
      </c>
      <c r="F5" s="78">
        <v>1370675</v>
      </c>
      <c r="G5" s="83">
        <v>7325209</v>
      </c>
      <c r="H5" s="11"/>
      <c r="I5" s="65">
        <v>10677239</v>
      </c>
      <c r="J5" s="66">
        <v>29000000</v>
      </c>
      <c r="K5" s="67">
        <f>SUM(I5:J5)</f>
        <v>39677239</v>
      </c>
      <c r="L5" s="11"/>
      <c r="M5" s="68">
        <v>374243486</v>
      </c>
      <c r="N5" s="69">
        <v>10889717</v>
      </c>
      <c r="O5" s="70">
        <f>N5/M5*100</f>
        <v>2.9097946677420592</v>
      </c>
      <c r="AF5" s="1"/>
      <c r="AG5" s="1"/>
    </row>
    <row r="6" spans="1:33" ht="13.35" customHeight="1">
      <c r="A6" s="46">
        <v>2</v>
      </c>
      <c r="B6" s="47" t="s">
        <v>2</v>
      </c>
      <c r="C6" s="40">
        <v>996651</v>
      </c>
      <c r="D6" s="41">
        <v>24214</v>
      </c>
      <c r="E6" s="41">
        <f t="shared" ref="E6:E42" si="0">SUM(C6:D6)</f>
        <v>1020865</v>
      </c>
      <c r="F6" s="79">
        <v>34220</v>
      </c>
      <c r="G6" s="84">
        <v>283746</v>
      </c>
      <c r="H6" s="12"/>
      <c r="I6" s="54">
        <v>610247</v>
      </c>
      <c r="J6" s="55">
        <v>710000</v>
      </c>
      <c r="K6" s="56">
        <f t="shared" ref="K6:K42" si="1">SUM(I6:J6)</f>
        <v>1320247</v>
      </c>
      <c r="L6" s="12"/>
      <c r="M6" s="54">
        <v>24216612</v>
      </c>
      <c r="N6" s="57">
        <v>621906</v>
      </c>
      <c r="O6" s="71">
        <f t="shared" ref="O6:O42" si="2">N6/M6*100</f>
        <v>2.5680966437419075</v>
      </c>
      <c r="AF6" s="1"/>
      <c r="AG6" s="1"/>
    </row>
    <row r="7" spans="1:33" ht="13.35" customHeight="1">
      <c r="A7" s="46">
        <v>3</v>
      </c>
      <c r="B7" s="47" t="s">
        <v>3</v>
      </c>
      <c r="C7" s="42">
        <v>821578</v>
      </c>
      <c r="D7" s="43">
        <v>0</v>
      </c>
      <c r="E7" s="41">
        <f t="shared" si="0"/>
        <v>821578</v>
      </c>
      <c r="F7" s="80">
        <v>0</v>
      </c>
      <c r="G7" s="84">
        <v>-242918</v>
      </c>
      <c r="H7" s="11"/>
      <c r="I7" s="54">
        <v>572144</v>
      </c>
      <c r="J7" s="55">
        <v>1095400</v>
      </c>
      <c r="K7" s="56">
        <f t="shared" si="1"/>
        <v>1667544</v>
      </c>
      <c r="L7" s="11"/>
      <c r="M7" s="54">
        <v>24261181</v>
      </c>
      <c r="N7" s="57">
        <v>557395</v>
      </c>
      <c r="O7" s="71">
        <f t="shared" si="2"/>
        <v>2.297476779881408</v>
      </c>
      <c r="AF7" s="1"/>
      <c r="AG7" s="1"/>
    </row>
    <row r="8" spans="1:33" ht="13.35" customHeight="1">
      <c r="A8" s="46">
        <v>71</v>
      </c>
      <c r="B8" s="47" t="s">
        <v>35</v>
      </c>
      <c r="C8" s="40">
        <v>1283049</v>
      </c>
      <c r="D8" s="41">
        <v>0</v>
      </c>
      <c r="E8" s="41">
        <f t="shared" si="0"/>
        <v>1283049</v>
      </c>
      <c r="F8" s="79">
        <v>42400</v>
      </c>
      <c r="G8" s="84">
        <v>-177786</v>
      </c>
      <c r="H8" s="12"/>
      <c r="I8" s="54">
        <v>1157281</v>
      </c>
      <c r="J8" s="55">
        <v>580800</v>
      </c>
      <c r="K8" s="56">
        <f t="shared" si="1"/>
        <v>1738081</v>
      </c>
      <c r="L8" s="12"/>
      <c r="M8" s="54">
        <v>40541417</v>
      </c>
      <c r="N8" s="57">
        <v>1165939</v>
      </c>
      <c r="O8" s="71">
        <f t="shared" si="2"/>
        <v>2.8759206911786039</v>
      </c>
      <c r="AF8" s="1"/>
      <c r="AG8" s="1"/>
    </row>
    <row r="9" spans="1:33" ht="13.35" customHeight="1">
      <c r="A9" s="46">
        <v>6</v>
      </c>
      <c r="B9" s="47" t="s">
        <v>4</v>
      </c>
      <c r="C9" s="42">
        <v>316166</v>
      </c>
      <c r="D9" s="43">
        <v>0</v>
      </c>
      <c r="E9" s="41">
        <f t="shared" si="0"/>
        <v>316166</v>
      </c>
      <c r="F9" s="80">
        <v>0</v>
      </c>
      <c r="G9" s="84">
        <v>8590</v>
      </c>
      <c r="H9" s="11"/>
      <c r="I9" s="54">
        <v>160620</v>
      </c>
      <c r="J9" s="55">
        <v>450000</v>
      </c>
      <c r="K9" s="56">
        <f t="shared" si="1"/>
        <v>610620</v>
      </c>
      <c r="L9" s="11"/>
      <c r="M9" s="54">
        <v>5652546</v>
      </c>
      <c r="N9" s="57">
        <v>163225</v>
      </c>
      <c r="O9" s="71">
        <f t="shared" si="2"/>
        <v>2.8876368277232949</v>
      </c>
      <c r="AF9" s="1"/>
      <c r="AG9" s="1"/>
    </row>
    <row r="10" spans="1:33" ht="13.35" customHeight="1">
      <c r="A10" s="46">
        <v>7</v>
      </c>
      <c r="B10" s="47" t="s">
        <v>5</v>
      </c>
      <c r="C10" s="40">
        <v>588409</v>
      </c>
      <c r="D10" s="41">
        <v>16776</v>
      </c>
      <c r="E10" s="41">
        <f t="shared" si="0"/>
        <v>605185</v>
      </c>
      <c r="F10" s="79">
        <v>36565</v>
      </c>
      <c r="G10" s="84">
        <v>234885</v>
      </c>
      <c r="H10" s="12"/>
      <c r="I10" s="54">
        <v>145950</v>
      </c>
      <c r="J10" s="55">
        <v>620000</v>
      </c>
      <c r="K10" s="56">
        <f t="shared" si="1"/>
        <v>765950</v>
      </c>
      <c r="L10" s="12"/>
      <c r="M10" s="54">
        <v>6233227</v>
      </c>
      <c r="N10" s="57">
        <v>149018</v>
      </c>
      <c r="O10" s="71">
        <f t="shared" si="2"/>
        <v>2.3907038841999495</v>
      </c>
      <c r="AF10" s="1"/>
      <c r="AG10" s="1"/>
    </row>
    <row r="11" spans="1:33" ht="13.35" customHeight="1">
      <c r="A11" s="46">
        <v>8</v>
      </c>
      <c r="B11" s="47" t="s">
        <v>6</v>
      </c>
      <c r="C11" s="42">
        <v>76312</v>
      </c>
      <c r="D11" s="43">
        <v>0</v>
      </c>
      <c r="E11" s="41">
        <f t="shared" si="0"/>
        <v>76312</v>
      </c>
      <c r="F11" s="80">
        <v>18116</v>
      </c>
      <c r="G11" s="84">
        <v>115654</v>
      </c>
      <c r="H11" s="11"/>
      <c r="I11" s="54">
        <v>39280</v>
      </c>
      <c r="J11" s="55">
        <v>150140</v>
      </c>
      <c r="K11" s="56">
        <f t="shared" si="1"/>
        <v>189420</v>
      </c>
      <c r="L11" s="11"/>
      <c r="M11" s="54">
        <v>2042479</v>
      </c>
      <c r="N11" s="57">
        <v>40832</v>
      </c>
      <c r="O11" s="71">
        <f t="shared" si="2"/>
        <v>1.9991392812361841</v>
      </c>
      <c r="AF11" s="1"/>
      <c r="AG11" s="1"/>
    </row>
    <row r="12" spans="1:33" ht="13.35" customHeight="1">
      <c r="A12" s="46">
        <v>9</v>
      </c>
      <c r="B12" s="47" t="s">
        <v>7</v>
      </c>
      <c r="C12" s="40">
        <v>1421642</v>
      </c>
      <c r="D12" s="41">
        <v>0</v>
      </c>
      <c r="E12" s="41">
        <f t="shared" si="0"/>
        <v>1421642</v>
      </c>
      <c r="F12" s="79">
        <v>58952</v>
      </c>
      <c r="G12" s="84">
        <v>401116</v>
      </c>
      <c r="H12" s="12"/>
      <c r="I12" s="54">
        <v>698151</v>
      </c>
      <c r="J12" s="55">
        <v>418400</v>
      </c>
      <c r="K12" s="56">
        <f t="shared" si="1"/>
        <v>1116551</v>
      </c>
      <c r="L12" s="12"/>
      <c r="M12" s="54">
        <v>29945527</v>
      </c>
      <c r="N12" s="57">
        <v>711699</v>
      </c>
      <c r="O12" s="71">
        <f t="shared" si="2"/>
        <v>2.376645433556738</v>
      </c>
      <c r="AF12" s="1"/>
      <c r="AG12" s="1"/>
    </row>
    <row r="13" spans="1:33" ht="13.35" customHeight="1">
      <c r="A13" s="46">
        <v>10</v>
      </c>
      <c r="B13" s="47" t="s">
        <v>8</v>
      </c>
      <c r="C13" s="42">
        <v>658784</v>
      </c>
      <c r="D13" s="43">
        <v>0</v>
      </c>
      <c r="E13" s="41">
        <f t="shared" si="0"/>
        <v>658784</v>
      </c>
      <c r="F13" s="80">
        <v>10675</v>
      </c>
      <c r="G13" s="84">
        <v>-42300</v>
      </c>
      <c r="H13" s="11"/>
      <c r="I13" s="54">
        <v>317818</v>
      </c>
      <c r="J13" s="55">
        <v>390424</v>
      </c>
      <c r="K13" s="56">
        <f t="shared" si="1"/>
        <v>708242</v>
      </c>
      <c r="L13" s="11"/>
      <c r="M13" s="54">
        <v>14756152</v>
      </c>
      <c r="N13" s="57">
        <v>319875</v>
      </c>
      <c r="O13" s="71">
        <f t="shared" si="2"/>
        <v>2.1677399365363001</v>
      </c>
      <c r="AF13" s="1"/>
      <c r="AG13" s="1"/>
    </row>
    <row r="14" spans="1:33" ht="13.35" customHeight="1">
      <c r="A14" s="46">
        <v>11</v>
      </c>
      <c r="B14" s="47" t="s">
        <v>9</v>
      </c>
      <c r="C14" s="40">
        <v>1664137</v>
      </c>
      <c r="D14" s="41">
        <v>0</v>
      </c>
      <c r="E14" s="41">
        <f t="shared" si="0"/>
        <v>1664137</v>
      </c>
      <c r="F14" s="79">
        <v>87700</v>
      </c>
      <c r="G14" s="84">
        <v>-358006</v>
      </c>
      <c r="H14" s="12"/>
      <c r="I14" s="54">
        <v>1371697</v>
      </c>
      <c r="J14" s="55">
        <v>1893500</v>
      </c>
      <c r="K14" s="56">
        <f t="shared" si="1"/>
        <v>3265197</v>
      </c>
      <c r="L14" s="12"/>
      <c r="M14" s="54">
        <v>62258585</v>
      </c>
      <c r="N14" s="57">
        <v>1390922</v>
      </c>
      <c r="O14" s="71">
        <f t="shared" si="2"/>
        <v>2.2341047423419598</v>
      </c>
      <c r="AF14" s="1"/>
      <c r="AG14" s="1"/>
    </row>
    <row r="15" spans="1:33" ht="13.35" customHeight="1">
      <c r="A15" s="46">
        <v>12</v>
      </c>
      <c r="B15" s="47" t="s">
        <v>10</v>
      </c>
      <c r="C15" s="42">
        <v>1257031</v>
      </c>
      <c r="D15" s="43">
        <v>0</v>
      </c>
      <c r="E15" s="41">
        <f t="shared" si="0"/>
        <v>1257031</v>
      </c>
      <c r="F15" s="80">
        <v>0</v>
      </c>
      <c r="G15" s="84">
        <v>152755</v>
      </c>
      <c r="H15" s="11"/>
      <c r="I15" s="54">
        <v>678197</v>
      </c>
      <c r="J15" s="55">
        <v>2000000</v>
      </c>
      <c r="K15" s="56">
        <f t="shared" si="1"/>
        <v>2678197</v>
      </c>
      <c r="L15" s="11"/>
      <c r="M15" s="54">
        <v>24677862</v>
      </c>
      <c r="N15" s="57">
        <v>691339</v>
      </c>
      <c r="O15" s="71">
        <f t="shared" si="2"/>
        <v>2.8014541940464697</v>
      </c>
      <c r="AF15" s="1"/>
      <c r="AG15" s="1"/>
    </row>
    <row r="16" spans="1:33" ht="13.35" customHeight="1">
      <c r="A16" s="46">
        <v>73</v>
      </c>
      <c r="B16" s="47" t="s">
        <v>47</v>
      </c>
      <c r="C16" s="40">
        <v>2207253</v>
      </c>
      <c r="D16" s="41">
        <v>242797</v>
      </c>
      <c r="E16" s="41">
        <f t="shared" si="0"/>
        <v>2450050</v>
      </c>
      <c r="F16" s="79">
        <v>173601</v>
      </c>
      <c r="G16" s="84">
        <v>204361</v>
      </c>
      <c r="H16" s="12"/>
      <c r="I16" s="54">
        <v>1360549</v>
      </c>
      <c r="J16" s="55">
        <v>1594500</v>
      </c>
      <c r="K16" s="56">
        <f t="shared" si="1"/>
        <v>2955049</v>
      </c>
      <c r="L16" s="12"/>
      <c r="M16" s="54">
        <v>55113142</v>
      </c>
      <c r="N16" s="57">
        <v>1375727</v>
      </c>
      <c r="O16" s="71">
        <f t="shared" si="2"/>
        <v>2.4961868441469006</v>
      </c>
      <c r="AF16" s="1"/>
      <c r="AG16" s="1"/>
    </row>
    <row r="17" spans="1:33" ht="13.35" customHeight="1">
      <c r="A17" s="46">
        <v>15</v>
      </c>
      <c r="B17" s="47" t="s">
        <v>11</v>
      </c>
      <c r="C17" s="42">
        <v>1548620</v>
      </c>
      <c r="D17" s="43">
        <v>0</v>
      </c>
      <c r="E17" s="41">
        <f t="shared" si="0"/>
        <v>1548620</v>
      </c>
      <c r="F17" s="80">
        <v>59620</v>
      </c>
      <c r="G17" s="84">
        <v>6223</v>
      </c>
      <c r="H17" s="11"/>
      <c r="I17" s="54">
        <v>769367</v>
      </c>
      <c r="J17" s="55">
        <v>2769000</v>
      </c>
      <c r="K17" s="56">
        <f t="shared" si="1"/>
        <v>3538367</v>
      </c>
      <c r="L17" s="11"/>
      <c r="M17" s="54">
        <v>43406895</v>
      </c>
      <c r="N17" s="57">
        <v>788139</v>
      </c>
      <c r="O17" s="71">
        <f t="shared" si="2"/>
        <v>1.8157000172438043</v>
      </c>
      <c r="AF17" s="1"/>
      <c r="AG17" s="1"/>
    </row>
    <row r="18" spans="1:33" ht="13.35" customHeight="1">
      <c r="A18" s="46">
        <v>16</v>
      </c>
      <c r="B18" s="47" t="s">
        <v>12</v>
      </c>
      <c r="C18" s="40">
        <v>1223591</v>
      </c>
      <c r="D18" s="41">
        <v>1544991</v>
      </c>
      <c r="E18" s="41">
        <f t="shared" si="0"/>
        <v>2768582</v>
      </c>
      <c r="F18" s="79">
        <v>0</v>
      </c>
      <c r="G18" s="84">
        <v>2386842</v>
      </c>
      <c r="H18" s="12"/>
      <c r="I18" s="54">
        <v>578687</v>
      </c>
      <c r="J18" s="55">
        <v>344100</v>
      </c>
      <c r="K18" s="56">
        <f t="shared" si="1"/>
        <v>922787</v>
      </c>
      <c r="L18" s="12"/>
      <c r="M18" s="54">
        <v>26328380</v>
      </c>
      <c r="N18" s="57">
        <v>607789</v>
      </c>
      <c r="O18" s="71">
        <f t="shared" si="2"/>
        <v>2.3084937242625636</v>
      </c>
      <c r="AF18" s="1"/>
      <c r="AG18" s="1"/>
    </row>
    <row r="19" spans="1:33" ht="13.35" customHeight="1">
      <c r="A19" s="46">
        <v>18</v>
      </c>
      <c r="B19" s="47" t="s">
        <v>13</v>
      </c>
      <c r="C19" s="42">
        <v>305944</v>
      </c>
      <c r="D19" s="43">
        <v>0</v>
      </c>
      <c r="E19" s="41">
        <f t="shared" si="0"/>
        <v>305944</v>
      </c>
      <c r="F19" s="80">
        <v>15000</v>
      </c>
      <c r="G19" s="84">
        <v>319348</v>
      </c>
      <c r="H19" s="11"/>
      <c r="I19" s="54">
        <v>135149</v>
      </c>
      <c r="J19" s="55">
        <v>455700</v>
      </c>
      <c r="K19" s="56">
        <f t="shared" si="1"/>
        <v>590849</v>
      </c>
      <c r="L19" s="11"/>
      <c r="M19" s="54">
        <v>4904048</v>
      </c>
      <c r="N19" s="57">
        <v>140558</v>
      </c>
      <c r="O19" s="71">
        <f t="shared" si="2"/>
        <v>2.8661628108044619</v>
      </c>
      <c r="AF19" s="1"/>
      <c r="AG19" s="1"/>
    </row>
    <row r="20" spans="1:33" ht="13.35" customHeight="1">
      <c r="A20" s="46">
        <v>19</v>
      </c>
      <c r="B20" s="47" t="s">
        <v>14</v>
      </c>
      <c r="C20" s="40">
        <v>37120</v>
      </c>
      <c r="D20" s="41">
        <v>0</v>
      </c>
      <c r="E20" s="41">
        <f t="shared" si="0"/>
        <v>37120</v>
      </c>
      <c r="F20" s="79">
        <v>18130</v>
      </c>
      <c r="G20" s="84">
        <v>2012</v>
      </c>
      <c r="H20" s="12"/>
      <c r="I20" s="54">
        <v>8328</v>
      </c>
      <c r="J20" s="55">
        <v>69505</v>
      </c>
      <c r="K20" s="56">
        <f t="shared" si="1"/>
        <v>77833</v>
      </c>
      <c r="L20" s="12"/>
      <c r="M20" s="54">
        <v>352835</v>
      </c>
      <c r="N20" s="57">
        <v>8469</v>
      </c>
      <c r="O20" s="71">
        <f t="shared" si="2"/>
        <v>2.4002720818512904</v>
      </c>
      <c r="AF20" s="1"/>
      <c r="AG20" s="1"/>
    </row>
    <row r="21" spans="1:33" ht="13.35" customHeight="1">
      <c r="A21" s="46">
        <v>20</v>
      </c>
      <c r="B21" s="47" t="s">
        <v>15</v>
      </c>
      <c r="C21" s="42">
        <v>810572</v>
      </c>
      <c r="D21" s="43">
        <v>0</v>
      </c>
      <c r="E21" s="41">
        <f t="shared" si="0"/>
        <v>810572</v>
      </c>
      <c r="F21" s="80">
        <v>72075</v>
      </c>
      <c r="G21" s="84">
        <v>112822</v>
      </c>
      <c r="H21" s="11"/>
      <c r="I21" s="54">
        <v>478182</v>
      </c>
      <c r="J21" s="55">
        <v>1625000</v>
      </c>
      <c r="K21" s="56">
        <f t="shared" si="1"/>
        <v>2103182</v>
      </c>
      <c r="L21" s="11"/>
      <c r="M21" s="54">
        <v>14480427</v>
      </c>
      <c r="N21" s="57">
        <v>490606</v>
      </c>
      <c r="O21" s="71">
        <f t="shared" si="2"/>
        <v>3.3880630730019221</v>
      </c>
      <c r="AF21" s="1"/>
      <c r="AG21" s="1"/>
    </row>
    <row r="22" spans="1:33" ht="13.35" customHeight="1">
      <c r="A22" s="46">
        <v>21</v>
      </c>
      <c r="B22" s="47" t="s">
        <v>16</v>
      </c>
      <c r="C22" s="40">
        <v>412538</v>
      </c>
      <c r="D22" s="41">
        <v>0</v>
      </c>
      <c r="E22" s="41">
        <f t="shared" si="0"/>
        <v>412538</v>
      </c>
      <c r="F22" s="79">
        <v>18850</v>
      </c>
      <c r="G22" s="84">
        <v>581786</v>
      </c>
      <c r="H22" s="12"/>
      <c r="I22" s="54">
        <v>192734</v>
      </c>
      <c r="J22" s="55">
        <v>852900</v>
      </c>
      <c r="K22" s="56">
        <f t="shared" si="1"/>
        <v>1045634</v>
      </c>
      <c r="L22" s="12"/>
      <c r="M22" s="54">
        <v>10607943</v>
      </c>
      <c r="N22" s="57">
        <v>192786</v>
      </c>
      <c r="O22" s="71">
        <f t="shared" si="2"/>
        <v>1.8173740186952361</v>
      </c>
      <c r="AF22" s="1"/>
      <c r="AG22" s="1"/>
    </row>
    <row r="23" spans="1:33" ht="13.35" customHeight="1">
      <c r="A23" s="46">
        <v>22</v>
      </c>
      <c r="B23" s="47" t="s">
        <v>17</v>
      </c>
      <c r="C23" s="42">
        <v>729913</v>
      </c>
      <c r="D23" s="43">
        <v>427159</v>
      </c>
      <c r="E23" s="41">
        <f t="shared" si="0"/>
        <v>1157072</v>
      </c>
      <c r="F23" s="80">
        <v>26665</v>
      </c>
      <c r="G23" s="84">
        <v>452014</v>
      </c>
      <c r="H23" s="11"/>
      <c r="I23" s="54">
        <v>259060</v>
      </c>
      <c r="J23" s="55">
        <v>716700</v>
      </c>
      <c r="K23" s="56">
        <f t="shared" si="1"/>
        <v>975760</v>
      </c>
      <c r="L23" s="11"/>
      <c r="M23" s="54">
        <v>10275707</v>
      </c>
      <c r="N23" s="57">
        <v>262773</v>
      </c>
      <c r="O23" s="71">
        <f t="shared" si="2"/>
        <v>2.5572255028291484</v>
      </c>
      <c r="AF23" s="1"/>
      <c r="AG23" s="1"/>
    </row>
    <row r="24" spans="1:33" ht="13.35" customHeight="1">
      <c r="A24" s="46">
        <v>23</v>
      </c>
      <c r="B24" s="47" t="s">
        <v>18</v>
      </c>
      <c r="C24" s="40">
        <v>19515</v>
      </c>
      <c r="D24" s="41">
        <v>0</v>
      </c>
      <c r="E24" s="41">
        <f t="shared" si="0"/>
        <v>19515</v>
      </c>
      <c r="F24" s="79">
        <v>0</v>
      </c>
      <c r="G24" s="84">
        <v>-91845</v>
      </c>
      <c r="H24" s="12"/>
      <c r="I24" s="54">
        <v>6094</v>
      </c>
      <c r="J24" s="55">
        <v>17000</v>
      </c>
      <c r="K24" s="56">
        <f t="shared" si="1"/>
        <v>23094</v>
      </c>
      <c r="L24" s="12"/>
      <c r="M24" s="54">
        <v>347988</v>
      </c>
      <c r="N24" s="57">
        <v>7018</v>
      </c>
      <c r="O24" s="71">
        <f t="shared" si="2"/>
        <v>2.0167362092945731</v>
      </c>
      <c r="AF24" s="1"/>
      <c r="AG24" s="1"/>
    </row>
    <row r="25" spans="1:33" ht="13.35" customHeight="1">
      <c r="A25" s="46">
        <v>24</v>
      </c>
      <c r="B25" s="47" t="s">
        <v>19</v>
      </c>
      <c r="C25" s="42">
        <v>67878</v>
      </c>
      <c r="D25" s="43">
        <v>0</v>
      </c>
      <c r="E25" s="41">
        <f t="shared" si="0"/>
        <v>67878</v>
      </c>
      <c r="F25" s="80">
        <v>0</v>
      </c>
      <c r="G25" s="84">
        <v>-35699</v>
      </c>
      <c r="H25" s="11"/>
      <c r="I25" s="54">
        <v>1139</v>
      </c>
      <c r="J25" s="55">
        <v>29450</v>
      </c>
      <c r="K25" s="56">
        <f t="shared" si="1"/>
        <v>30589</v>
      </c>
      <c r="L25" s="11"/>
      <c r="M25" s="54">
        <v>246500</v>
      </c>
      <c r="N25" s="57">
        <v>1999</v>
      </c>
      <c r="O25" s="71">
        <f t="shared" si="2"/>
        <v>0.81095334685598375</v>
      </c>
      <c r="AF25" s="1"/>
      <c r="AG25" s="1"/>
    </row>
    <row r="26" spans="1:33" ht="13.35" customHeight="1">
      <c r="A26" s="46">
        <v>25</v>
      </c>
      <c r="B26" s="47" t="s">
        <v>20</v>
      </c>
      <c r="C26" s="40">
        <v>154393</v>
      </c>
      <c r="D26" s="41">
        <v>71847</v>
      </c>
      <c r="E26" s="41">
        <f t="shared" si="0"/>
        <v>226240</v>
      </c>
      <c r="F26" s="79">
        <v>1900</v>
      </c>
      <c r="G26" s="84">
        <v>97524</v>
      </c>
      <c r="H26" s="12"/>
      <c r="I26" s="54">
        <v>82533</v>
      </c>
      <c r="J26" s="55">
        <v>161000</v>
      </c>
      <c r="K26" s="56">
        <f t="shared" si="1"/>
        <v>243533</v>
      </c>
      <c r="L26" s="12"/>
      <c r="M26" s="54">
        <v>2760133</v>
      </c>
      <c r="N26" s="57">
        <v>83803</v>
      </c>
      <c r="O26" s="71">
        <f t="shared" si="2"/>
        <v>3.0361942703485667</v>
      </c>
      <c r="AF26" s="1"/>
      <c r="AG26" s="1"/>
    </row>
    <row r="27" spans="1:33" ht="13.35" customHeight="1">
      <c r="A27" s="46">
        <v>72</v>
      </c>
      <c r="B27" s="47" t="s">
        <v>36</v>
      </c>
      <c r="C27" s="42">
        <v>3574488</v>
      </c>
      <c r="D27" s="43">
        <v>0</v>
      </c>
      <c r="E27" s="41">
        <f t="shared" si="0"/>
        <v>3574488</v>
      </c>
      <c r="F27" s="80">
        <v>10600</v>
      </c>
      <c r="G27" s="84">
        <v>447663</v>
      </c>
      <c r="H27" s="11"/>
      <c r="I27" s="54">
        <v>1048608</v>
      </c>
      <c r="J27" s="55">
        <v>9555929</v>
      </c>
      <c r="K27" s="56">
        <f t="shared" si="1"/>
        <v>10604537</v>
      </c>
      <c r="L27" s="11"/>
      <c r="M27" s="54">
        <v>67292380</v>
      </c>
      <c r="N27" s="57">
        <v>1084231</v>
      </c>
      <c r="O27" s="71">
        <f t="shared" si="2"/>
        <v>1.6112240345786553</v>
      </c>
      <c r="AF27" s="1"/>
      <c r="AG27" s="1"/>
    </row>
    <row r="28" spans="1:33" ht="13.35" customHeight="1">
      <c r="A28" s="46">
        <v>33</v>
      </c>
      <c r="B28" s="47" t="s">
        <v>21</v>
      </c>
      <c r="C28" s="40">
        <v>195174</v>
      </c>
      <c r="D28" s="41">
        <v>0</v>
      </c>
      <c r="E28" s="41">
        <f t="shared" si="0"/>
        <v>195174</v>
      </c>
      <c r="F28" s="79">
        <v>63640</v>
      </c>
      <c r="G28" s="84">
        <v>92117</v>
      </c>
      <c r="H28" s="12"/>
      <c r="I28" s="54">
        <v>67156</v>
      </c>
      <c r="J28" s="55">
        <v>106600</v>
      </c>
      <c r="K28" s="56">
        <f t="shared" si="1"/>
        <v>173756</v>
      </c>
      <c r="L28" s="12"/>
      <c r="M28" s="54">
        <v>2549450</v>
      </c>
      <c r="N28" s="57">
        <v>69080</v>
      </c>
      <c r="O28" s="71">
        <f t="shared" si="2"/>
        <v>2.7096040322422481</v>
      </c>
      <c r="AF28" s="1"/>
      <c r="AG28" s="1"/>
    </row>
    <row r="29" spans="1:33" ht="13.35" customHeight="1">
      <c r="A29" s="46">
        <v>35</v>
      </c>
      <c r="B29" s="47" t="s">
        <v>22</v>
      </c>
      <c r="C29" s="42">
        <v>209602</v>
      </c>
      <c r="D29" s="43">
        <v>0</v>
      </c>
      <c r="E29" s="41">
        <f t="shared" si="0"/>
        <v>209602</v>
      </c>
      <c r="F29" s="80">
        <v>18250</v>
      </c>
      <c r="G29" s="84">
        <v>55236</v>
      </c>
      <c r="H29" s="11"/>
      <c r="I29" s="54">
        <v>203306</v>
      </c>
      <c r="J29" s="55">
        <v>260970</v>
      </c>
      <c r="K29" s="56">
        <f t="shared" si="1"/>
        <v>464276</v>
      </c>
      <c r="L29" s="11"/>
      <c r="M29" s="54">
        <v>7390430</v>
      </c>
      <c r="N29" s="57">
        <v>203317</v>
      </c>
      <c r="O29" s="71">
        <f t="shared" si="2"/>
        <v>2.751084848919481</v>
      </c>
      <c r="AF29" s="1"/>
      <c r="AG29" s="1"/>
    </row>
    <row r="30" spans="1:33" ht="13.35" customHeight="1">
      <c r="A30" s="46">
        <v>74</v>
      </c>
      <c r="B30" s="47" t="s">
        <v>48</v>
      </c>
      <c r="C30" s="40">
        <v>2620507</v>
      </c>
      <c r="D30" s="41">
        <v>185912</v>
      </c>
      <c r="E30" s="41">
        <f t="shared" si="0"/>
        <v>2806419</v>
      </c>
      <c r="F30" s="79">
        <v>183271</v>
      </c>
      <c r="G30" s="84">
        <v>20334</v>
      </c>
      <c r="H30" s="12"/>
      <c r="I30" s="54">
        <v>1587936</v>
      </c>
      <c r="J30" s="55">
        <v>4065880</v>
      </c>
      <c r="K30" s="56">
        <f t="shared" si="1"/>
        <v>5653816</v>
      </c>
      <c r="L30" s="12"/>
      <c r="M30" s="54">
        <v>74366258</v>
      </c>
      <c r="N30" s="57">
        <v>1629852</v>
      </c>
      <c r="O30" s="71">
        <f t="shared" si="2"/>
        <v>2.1916552531122382</v>
      </c>
      <c r="AF30" s="1"/>
      <c r="AG30" s="1"/>
    </row>
    <row r="31" spans="1:33" ht="13.35" customHeight="1">
      <c r="A31" s="46">
        <v>49</v>
      </c>
      <c r="B31" s="47" t="s">
        <v>23</v>
      </c>
      <c r="C31" s="42">
        <v>150919</v>
      </c>
      <c r="D31" s="43">
        <v>143187</v>
      </c>
      <c r="E31" s="41">
        <f t="shared" si="0"/>
        <v>294106</v>
      </c>
      <c r="F31" s="80">
        <v>0</v>
      </c>
      <c r="G31" s="84">
        <v>145878</v>
      </c>
      <c r="H31" s="11"/>
      <c r="I31" s="54">
        <v>21958</v>
      </c>
      <c r="J31" s="55">
        <v>0</v>
      </c>
      <c r="K31" s="56">
        <f t="shared" si="1"/>
        <v>21958</v>
      </c>
      <c r="L31" s="11"/>
      <c r="M31" s="54">
        <v>3300000</v>
      </c>
      <c r="N31" s="57">
        <v>22658</v>
      </c>
      <c r="O31" s="71">
        <f t="shared" si="2"/>
        <v>0.68660606060606066</v>
      </c>
      <c r="AF31" s="1"/>
      <c r="AG31" s="1"/>
    </row>
    <row r="32" spans="1:33" ht="13.35" customHeight="1">
      <c r="A32" s="46">
        <v>53</v>
      </c>
      <c r="B32" s="47" t="s">
        <v>24</v>
      </c>
      <c r="C32" s="40">
        <v>4270969</v>
      </c>
      <c r="D32" s="41">
        <v>537134</v>
      </c>
      <c r="E32" s="41">
        <f t="shared" si="0"/>
        <v>4808103</v>
      </c>
      <c r="F32" s="79">
        <v>350307</v>
      </c>
      <c r="G32" s="84">
        <v>3486340</v>
      </c>
      <c r="H32" s="12"/>
      <c r="I32" s="54">
        <v>2769947</v>
      </c>
      <c r="J32" s="55">
        <v>8663490</v>
      </c>
      <c r="K32" s="56">
        <f t="shared" si="1"/>
        <v>11433437</v>
      </c>
      <c r="L32" s="12"/>
      <c r="M32" s="54">
        <v>101892511</v>
      </c>
      <c r="N32" s="57">
        <v>2839540</v>
      </c>
      <c r="O32" s="71">
        <f t="shared" si="2"/>
        <v>2.7867995126746852</v>
      </c>
      <c r="AF32" s="1"/>
      <c r="AG32" s="1"/>
    </row>
    <row r="33" spans="1:33" ht="13.35" customHeight="1">
      <c r="A33" s="46">
        <v>54</v>
      </c>
      <c r="B33" s="47" t="s">
        <v>25</v>
      </c>
      <c r="C33" s="42">
        <v>390921</v>
      </c>
      <c r="D33" s="43">
        <v>411830</v>
      </c>
      <c r="E33" s="41">
        <f t="shared" si="0"/>
        <v>802751</v>
      </c>
      <c r="F33" s="80">
        <v>7185</v>
      </c>
      <c r="G33" s="84">
        <v>505324</v>
      </c>
      <c r="H33" s="11"/>
      <c r="I33" s="54">
        <v>245391</v>
      </c>
      <c r="J33" s="55">
        <v>432330</v>
      </c>
      <c r="K33" s="56">
        <f t="shared" si="1"/>
        <v>677721</v>
      </c>
      <c r="L33" s="11"/>
      <c r="M33" s="54">
        <v>8971766</v>
      </c>
      <c r="N33" s="57">
        <v>248218</v>
      </c>
      <c r="O33" s="71">
        <f t="shared" si="2"/>
        <v>2.7666570884706534</v>
      </c>
      <c r="AF33" s="1"/>
      <c r="AG33" s="1"/>
    </row>
    <row r="34" spans="1:33" ht="13.35" customHeight="1">
      <c r="A34" s="46">
        <v>55</v>
      </c>
      <c r="B34" s="47" t="s">
        <v>26</v>
      </c>
      <c r="C34" s="40">
        <v>32861</v>
      </c>
      <c r="D34" s="41">
        <v>0</v>
      </c>
      <c r="E34" s="41">
        <f t="shared" si="0"/>
        <v>32861</v>
      </c>
      <c r="F34" s="79">
        <v>29411</v>
      </c>
      <c r="G34" s="84">
        <v>180586</v>
      </c>
      <c r="H34" s="12"/>
      <c r="I34" s="54">
        <v>3583</v>
      </c>
      <c r="J34" s="55">
        <v>11650</v>
      </c>
      <c r="K34" s="56">
        <f t="shared" si="1"/>
        <v>15233</v>
      </c>
      <c r="L34" s="12"/>
      <c r="M34" s="54">
        <v>339600</v>
      </c>
      <c r="N34" s="57">
        <v>4301</v>
      </c>
      <c r="O34" s="71">
        <f t="shared" si="2"/>
        <v>1.2664899882214369</v>
      </c>
      <c r="AF34" s="1"/>
      <c r="AG34" s="1"/>
    </row>
    <row r="35" spans="1:33" ht="13.35" customHeight="1">
      <c r="A35" s="46">
        <v>56</v>
      </c>
      <c r="B35" s="47" t="s">
        <v>27</v>
      </c>
      <c r="C35" s="42">
        <v>40118</v>
      </c>
      <c r="D35" s="43">
        <v>128662</v>
      </c>
      <c r="E35" s="41">
        <f t="shared" si="0"/>
        <v>168780</v>
      </c>
      <c r="F35" s="80">
        <v>3835</v>
      </c>
      <c r="G35" s="84">
        <v>336603</v>
      </c>
      <c r="H35" s="11"/>
      <c r="I35" s="54">
        <v>33870</v>
      </c>
      <c r="J35" s="55">
        <v>130930</v>
      </c>
      <c r="K35" s="56">
        <f t="shared" si="1"/>
        <v>164800</v>
      </c>
      <c r="L35" s="11"/>
      <c r="M35" s="54">
        <v>1669425</v>
      </c>
      <c r="N35" s="57">
        <v>35643</v>
      </c>
      <c r="O35" s="71">
        <f t="shared" si="2"/>
        <v>2.1350464980457344</v>
      </c>
      <c r="AF35" s="1"/>
      <c r="AG35" s="1"/>
    </row>
    <row r="36" spans="1:33" ht="13.35" customHeight="1">
      <c r="A36" s="46">
        <v>57</v>
      </c>
      <c r="B36" s="47" t="s">
        <v>28</v>
      </c>
      <c r="C36" s="40">
        <v>84268</v>
      </c>
      <c r="D36" s="41">
        <v>0</v>
      </c>
      <c r="E36" s="41">
        <f t="shared" si="0"/>
        <v>84268</v>
      </c>
      <c r="F36" s="79">
        <v>21242</v>
      </c>
      <c r="G36" s="84">
        <v>-15975</v>
      </c>
      <c r="H36" s="12"/>
      <c r="I36" s="54">
        <v>21463</v>
      </c>
      <c r="J36" s="55">
        <v>84990</v>
      </c>
      <c r="K36" s="56">
        <f t="shared" si="1"/>
        <v>106453</v>
      </c>
      <c r="L36" s="12"/>
      <c r="M36" s="54">
        <v>1944955</v>
      </c>
      <c r="N36" s="57">
        <v>22646</v>
      </c>
      <c r="O36" s="71">
        <f t="shared" si="2"/>
        <v>1.1643457046564059</v>
      </c>
      <c r="AF36" s="1"/>
      <c r="AG36" s="1"/>
    </row>
    <row r="37" spans="1:33" ht="13.35" customHeight="1">
      <c r="A37" s="46">
        <v>58</v>
      </c>
      <c r="B37" s="47" t="s">
        <v>29</v>
      </c>
      <c r="C37" s="42">
        <v>324775</v>
      </c>
      <c r="D37" s="43">
        <v>0</v>
      </c>
      <c r="E37" s="41">
        <f t="shared" si="0"/>
        <v>324775</v>
      </c>
      <c r="F37" s="80">
        <v>89250</v>
      </c>
      <c r="G37" s="84">
        <v>34877</v>
      </c>
      <c r="H37" s="11"/>
      <c r="I37" s="54">
        <v>161536</v>
      </c>
      <c r="J37" s="55">
        <v>325460</v>
      </c>
      <c r="K37" s="56">
        <f t="shared" si="1"/>
        <v>486996</v>
      </c>
      <c r="L37" s="11"/>
      <c r="M37" s="54">
        <v>6980396</v>
      </c>
      <c r="N37" s="57">
        <v>165491</v>
      </c>
      <c r="O37" s="71">
        <f t="shared" si="2"/>
        <v>2.3707967284377562</v>
      </c>
      <c r="AF37" s="1"/>
      <c r="AG37" s="1"/>
    </row>
    <row r="38" spans="1:33" ht="13.35" customHeight="1">
      <c r="A38" s="46">
        <v>59</v>
      </c>
      <c r="B38" s="47" t="s">
        <v>30</v>
      </c>
      <c r="C38" s="40">
        <v>8755</v>
      </c>
      <c r="D38" s="41">
        <v>40257</v>
      </c>
      <c r="E38" s="41">
        <f t="shared" si="0"/>
        <v>49012</v>
      </c>
      <c r="F38" s="79">
        <v>0</v>
      </c>
      <c r="G38" s="84">
        <v>76750</v>
      </c>
      <c r="H38" s="12"/>
      <c r="I38" s="54">
        <v>0</v>
      </c>
      <c r="J38" s="55">
        <v>1735</v>
      </c>
      <c r="K38" s="56">
        <f t="shared" si="1"/>
        <v>1735</v>
      </c>
      <c r="L38" s="12"/>
      <c r="M38" s="54">
        <v>38104</v>
      </c>
      <c r="N38" s="57">
        <v>873</v>
      </c>
      <c r="O38" s="71">
        <f t="shared" si="2"/>
        <v>2.2910980474490867</v>
      </c>
      <c r="AF38" s="1"/>
      <c r="AG38" s="1"/>
    </row>
    <row r="39" spans="1:33" ht="13.35" customHeight="1">
      <c r="A39" s="46">
        <v>60</v>
      </c>
      <c r="B39" s="47" t="s">
        <v>31</v>
      </c>
      <c r="C39" s="42">
        <v>15025641</v>
      </c>
      <c r="D39" s="43">
        <v>4263652</v>
      </c>
      <c r="E39" s="41">
        <f t="shared" si="0"/>
        <v>19289293</v>
      </c>
      <c r="F39" s="80">
        <v>2240625</v>
      </c>
      <c r="G39" s="84">
        <v>5852295</v>
      </c>
      <c r="H39" s="11"/>
      <c r="I39" s="54">
        <v>11693344</v>
      </c>
      <c r="J39" s="55">
        <v>373520</v>
      </c>
      <c r="K39" s="56">
        <f t="shared" si="1"/>
        <v>12066864</v>
      </c>
      <c r="L39" s="11"/>
      <c r="M39" s="54">
        <v>398617770</v>
      </c>
      <c r="N39" s="57">
        <v>11887082</v>
      </c>
      <c r="O39" s="71">
        <f t="shared" si="2"/>
        <v>2.9820752848022809</v>
      </c>
      <c r="AF39" s="1"/>
      <c r="AG39" s="1"/>
    </row>
    <row r="40" spans="1:33" ht="13.35" customHeight="1">
      <c r="A40" s="46">
        <v>61</v>
      </c>
      <c r="B40" s="47" t="s">
        <v>32</v>
      </c>
      <c r="C40" s="40">
        <v>34200</v>
      </c>
      <c r="D40" s="41">
        <v>46290</v>
      </c>
      <c r="E40" s="41">
        <f t="shared" si="0"/>
        <v>80490</v>
      </c>
      <c r="F40" s="79">
        <v>400</v>
      </c>
      <c r="G40" s="84">
        <v>56395</v>
      </c>
      <c r="H40" s="12"/>
      <c r="I40" s="54">
        <v>17431</v>
      </c>
      <c r="J40" s="55">
        <v>50775</v>
      </c>
      <c r="K40" s="56">
        <f t="shared" si="1"/>
        <v>68206</v>
      </c>
      <c r="L40" s="12"/>
      <c r="M40" s="54">
        <v>498656</v>
      </c>
      <c r="N40" s="57">
        <v>18191</v>
      </c>
      <c r="O40" s="71">
        <f t="shared" si="2"/>
        <v>3.6480058396971056</v>
      </c>
      <c r="AF40" s="1"/>
      <c r="AG40" s="1"/>
    </row>
    <row r="41" spans="1:33" ht="13.35" customHeight="1" thickBot="1">
      <c r="A41" s="48">
        <v>62</v>
      </c>
      <c r="B41" s="49" t="s">
        <v>33</v>
      </c>
      <c r="C41" s="50">
        <v>343755</v>
      </c>
      <c r="D41" s="51">
        <v>347926</v>
      </c>
      <c r="E41" s="52">
        <f t="shared" si="0"/>
        <v>691681</v>
      </c>
      <c r="F41" s="81">
        <v>12360</v>
      </c>
      <c r="G41" s="85">
        <v>416760</v>
      </c>
      <c r="H41" s="11"/>
      <c r="I41" s="58">
        <v>126422</v>
      </c>
      <c r="J41" s="59">
        <v>188000</v>
      </c>
      <c r="K41" s="60">
        <f t="shared" si="1"/>
        <v>314422</v>
      </c>
      <c r="L41" s="11"/>
      <c r="M41" s="58">
        <v>7380496</v>
      </c>
      <c r="N41" s="72">
        <v>147442</v>
      </c>
      <c r="O41" s="73">
        <f t="shared" si="2"/>
        <v>1.9977248141588317</v>
      </c>
      <c r="AF41" s="1"/>
      <c r="AG41" s="1"/>
    </row>
    <row r="42" spans="1:33" ht="18" customHeight="1" thickBot="1">
      <c r="A42" s="141" t="s">
        <v>34</v>
      </c>
      <c r="B42" s="142"/>
      <c r="C42" s="53">
        <f>SUM(C5:C41)</f>
        <v>58984872</v>
      </c>
      <c r="D42" s="53">
        <f>SUM(D5:D41)</f>
        <v>12170875</v>
      </c>
      <c r="E42" s="53">
        <f t="shared" si="0"/>
        <v>71155747</v>
      </c>
      <c r="F42" s="82">
        <f>SUM(F5:F41)</f>
        <v>5075520</v>
      </c>
      <c r="G42" s="86">
        <f>SUM(G5:G41)</f>
        <v>23427516</v>
      </c>
      <c r="H42" s="13"/>
      <c r="I42" s="90">
        <f>SUM(I5:I41)</f>
        <v>38302397</v>
      </c>
      <c r="J42" s="89">
        <f>SUM(J5:J41)</f>
        <v>70195778</v>
      </c>
      <c r="K42" s="88">
        <f t="shared" si="1"/>
        <v>108498175</v>
      </c>
      <c r="L42" s="13"/>
      <c r="M42" s="74">
        <f>SUM(M5:M41)</f>
        <v>1460885269</v>
      </c>
      <c r="N42" s="61">
        <f>SUM(N5:N41)</f>
        <v>39040099</v>
      </c>
      <c r="O42" s="75">
        <f t="shared" si="2"/>
        <v>2.6723590023413397</v>
      </c>
      <c r="AF42" s="1"/>
      <c r="AG42" s="1"/>
    </row>
    <row r="43" spans="1:33" ht="15.95" customHeight="1" thickBot="1">
      <c r="A43" s="141" t="s">
        <v>57</v>
      </c>
      <c r="B43" s="142"/>
      <c r="C43" s="53">
        <v>57807562</v>
      </c>
      <c r="D43" s="53">
        <v>12135376</v>
      </c>
      <c r="E43" s="53">
        <v>69942938</v>
      </c>
      <c r="F43" s="82">
        <v>4915886</v>
      </c>
      <c r="G43" s="87">
        <v>17802597</v>
      </c>
      <c r="H43" s="13"/>
      <c r="I43" s="62">
        <v>39650341</v>
      </c>
      <c r="J43" s="63">
        <v>42409319</v>
      </c>
      <c r="K43" s="64">
        <v>82059660</v>
      </c>
      <c r="L43" s="13"/>
      <c r="M43" s="76">
        <v>1481274819</v>
      </c>
      <c r="N43" s="63">
        <v>40716150</v>
      </c>
      <c r="O43" s="77">
        <v>2.748723564172058</v>
      </c>
      <c r="AF43" s="1"/>
      <c r="AG43" s="1"/>
    </row>
  </sheetData>
  <mergeCells count="14">
    <mergeCell ref="O2:O4"/>
    <mergeCell ref="A42:B42"/>
    <mergeCell ref="A43:B43"/>
    <mergeCell ref="C2:D2"/>
    <mergeCell ref="F2:F4"/>
    <mergeCell ref="D3:D4"/>
    <mergeCell ref="A2:B4"/>
    <mergeCell ref="N2:N4"/>
    <mergeCell ref="E2:E4"/>
    <mergeCell ref="K2:K4"/>
    <mergeCell ref="J2:J4"/>
    <mergeCell ref="G2:G4"/>
    <mergeCell ref="I2:I4"/>
    <mergeCell ref="M2:M4"/>
  </mergeCells>
  <phoneticPr fontId="0" type="noConversion"/>
  <pageMargins left="0" right="0" top="0" bottom="0" header="0.51181102362204722" footer="0.1968503937007874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1"/>
  <sheetViews>
    <sheetView zoomScale="125" zoomScaleNormal="12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J53" sqref="J53"/>
    </sheetView>
  </sheetViews>
  <sheetFormatPr baseColWidth="10" defaultColWidth="10.7109375" defaultRowHeight="7.5" customHeight="1"/>
  <cols>
    <col min="1" max="1" width="3.7109375" style="1" customWidth="1"/>
    <col min="2" max="2" width="25.7109375" style="1" customWidth="1"/>
    <col min="3" max="5" width="18.7109375" style="1" customWidth="1"/>
    <col min="6" max="6" width="3.28515625" style="1" customWidth="1"/>
    <col min="7" max="8" width="18.7109375" style="1" customWidth="1"/>
    <col min="9" max="9" width="6.7109375" style="23" customWidth="1"/>
    <col min="10" max="10" width="10.7109375" style="125"/>
    <col min="11" max="12" width="10.7109375" style="129"/>
    <col min="13" max="14" width="11.7109375" style="129" customWidth="1"/>
    <col min="15" max="16" width="10.7109375" style="130"/>
    <col min="17" max="26" width="10.7109375" style="23"/>
    <col min="27" max="16384" width="10.7109375" style="1"/>
  </cols>
  <sheetData>
    <row r="1" spans="1:26" s="2" customFormat="1" ht="15.95" customHeight="1">
      <c r="A1" s="181" t="s">
        <v>60</v>
      </c>
      <c r="B1" s="181"/>
      <c r="C1" s="181"/>
      <c r="D1" s="19"/>
      <c r="E1" s="20"/>
      <c r="F1" s="20"/>
      <c r="G1" s="180" t="s">
        <v>61</v>
      </c>
      <c r="H1" s="180"/>
      <c r="I1" s="24"/>
      <c r="J1" s="135"/>
      <c r="K1" s="130"/>
      <c r="L1" s="130"/>
      <c r="M1" s="130"/>
      <c r="N1" s="130"/>
      <c r="O1" s="130"/>
      <c r="P1" s="130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2" customFormat="1" ht="15.95" customHeight="1" thickBot="1">
      <c r="A2" s="181"/>
      <c r="B2" s="181"/>
      <c r="C2" s="181"/>
      <c r="D2" s="19"/>
      <c r="E2" s="20"/>
      <c r="F2" s="20"/>
      <c r="G2" s="180"/>
      <c r="H2" s="180"/>
      <c r="I2" s="24"/>
      <c r="J2" s="177" t="s">
        <v>62</v>
      </c>
      <c r="K2" s="177"/>
      <c r="L2" s="177"/>
      <c r="M2" s="131"/>
      <c r="N2" s="131"/>
      <c r="O2" s="131"/>
      <c r="P2" s="131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4.1" customHeight="1">
      <c r="A3" s="192" t="s">
        <v>43</v>
      </c>
      <c r="B3" s="193"/>
      <c r="C3" s="182" t="s">
        <v>45</v>
      </c>
      <c r="D3" s="184" t="s">
        <v>59</v>
      </c>
      <c r="E3" s="186" t="s">
        <v>46</v>
      </c>
      <c r="F3" s="103"/>
      <c r="G3" s="188" t="s">
        <v>41</v>
      </c>
      <c r="H3" s="190" t="s">
        <v>42</v>
      </c>
      <c r="I3" s="25"/>
      <c r="J3" s="122" t="s">
        <v>63</v>
      </c>
      <c r="K3" s="126" t="s">
        <v>64</v>
      </c>
      <c r="L3" s="126" t="s">
        <v>64</v>
      </c>
      <c r="M3" s="127" t="s">
        <v>65</v>
      </c>
      <c r="N3" s="127" t="s">
        <v>41</v>
      </c>
      <c r="O3" s="132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4.1" customHeight="1" thickBot="1">
      <c r="A4" s="194"/>
      <c r="B4" s="195"/>
      <c r="C4" s="183"/>
      <c r="D4" s="185"/>
      <c r="E4" s="187"/>
      <c r="F4" s="10"/>
      <c r="G4" s="189"/>
      <c r="H4" s="191"/>
      <c r="I4" s="25"/>
      <c r="J4" s="123" t="e">
        <f>'Amortissement Taux moyen'!#REF!</f>
        <v>#REF!</v>
      </c>
      <c r="K4" s="126"/>
      <c r="L4" s="126" t="s">
        <v>66</v>
      </c>
      <c r="M4" s="127"/>
      <c r="N4" s="127"/>
      <c r="O4" s="132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4.25" customHeight="1">
      <c r="A5" s="98">
        <v>1</v>
      </c>
      <c r="B5" s="99" t="s">
        <v>1</v>
      </c>
      <c r="C5" s="100" t="e">
        <f>K5/J5</f>
        <v>#REF!</v>
      </c>
      <c r="D5" s="101" t="e">
        <f>L5/J5</f>
        <v>#REF!</v>
      </c>
      <c r="E5" s="102" t="e">
        <f>SUM(C5:D5)</f>
        <v>#REF!</v>
      </c>
      <c r="F5" s="17"/>
      <c r="G5" s="104" t="e">
        <f>N5/J5</f>
        <v>#REF!</v>
      </c>
      <c r="H5" s="105">
        <v>0</v>
      </c>
      <c r="I5" s="25"/>
      <c r="J5" s="124" t="e">
        <f>'Amortissement Taux moyen'!#REF!</f>
        <v>#REF!</v>
      </c>
      <c r="K5" s="128" t="e">
        <f>'Amortissement Taux moyen'!#REF!</f>
        <v>#REF!</v>
      </c>
      <c r="L5" s="128" t="e">
        <f>'Amortissement Taux moyen'!#REF!</f>
        <v>#REF!</v>
      </c>
      <c r="M5" s="137" t="e">
        <f t="shared" ref="M5:M42" si="0">SUM(K5:L5)</f>
        <v>#REF!</v>
      </c>
      <c r="N5" s="137">
        <v>49159497</v>
      </c>
      <c r="O5" s="133"/>
      <c r="P5" s="134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4.25" customHeight="1">
      <c r="A6" s="91">
        <v>2</v>
      </c>
      <c r="B6" s="92" t="s">
        <v>2</v>
      </c>
      <c r="C6" s="95" t="e">
        <f t="shared" ref="C6:C42" si="1">K6/J6</f>
        <v>#REF!</v>
      </c>
      <c r="D6" s="96" t="e">
        <f t="shared" ref="D6:D42" si="2">L6/J6</f>
        <v>#REF!</v>
      </c>
      <c r="E6" s="97" t="e">
        <f t="shared" ref="E6:E42" si="3">SUM(C6:D6)</f>
        <v>#REF!</v>
      </c>
      <c r="F6" s="14"/>
      <c r="G6" s="106" t="e">
        <f t="shared" ref="G6:G42" si="4">N6/J6</f>
        <v>#REF!</v>
      </c>
      <c r="H6" s="107">
        <v>0</v>
      </c>
      <c r="I6" s="25"/>
      <c r="J6" s="124" t="e">
        <f>'Amortissement Taux moyen'!#REF!</f>
        <v>#REF!</v>
      </c>
      <c r="K6" s="128" t="e">
        <f>'Amortissement Taux moyen'!#REF!</f>
        <v>#REF!</v>
      </c>
      <c r="L6" s="128" t="e">
        <f>'Amortissement Taux moyen'!#REF!</f>
        <v>#REF!</v>
      </c>
      <c r="M6" s="137" t="e">
        <f t="shared" si="0"/>
        <v>#REF!</v>
      </c>
      <c r="N6" s="137">
        <v>2204273</v>
      </c>
      <c r="O6" s="133"/>
      <c r="P6" s="134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4.25" customHeight="1">
      <c r="A7" s="91">
        <v>3</v>
      </c>
      <c r="B7" s="92" t="s">
        <v>3</v>
      </c>
      <c r="C7" s="95" t="e">
        <f t="shared" si="1"/>
        <v>#REF!</v>
      </c>
      <c r="D7" s="96" t="e">
        <f t="shared" si="2"/>
        <v>#REF!</v>
      </c>
      <c r="E7" s="97" t="e">
        <f t="shared" si="3"/>
        <v>#REF!</v>
      </c>
      <c r="F7" s="18"/>
      <c r="G7" s="108" t="e">
        <f t="shared" si="4"/>
        <v>#REF!</v>
      </c>
      <c r="H7" s="109">
        <v>0</v>
      </c>
      <c r="I7" s="25"/>
      <c r="J7" s="124" t="e">
        <f>'Amortissement Taux moyen'!#REF!</f>
        <v>#REF!</v>
      </c>
      <c r="K7" s="128" t="e">
        <f>'Amortissement Taux moyen'!#REF!</f>
        <v>#REF!</v>
      </c>
      <c r="L7" s="128" t="e">
        <f>'Amortissement Taux moyen'!#REF!</f>
        <v>#REF!</v>
      </c>
      <c r="M7" s="137" t="e">
        <f t="shared" si="0"/>
        <v>#REF!</v>
      </c>
      <c r="N7" s="137">
        <v>1158249</v>
      </c>
      <c r="O7" s="133"/>
      <c r="P7" s="134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4.25" customHeight="1">
      <c r="A8" s="91">
        <v>71</v>
      </c>
      <c r="B8" s="92" t="s">
        <v>35</v>
      </c>
      <c r="C8" s="95" t="e">
        <f t="shared" si="1"/>
        <v>#REF!</v>
      </c>
      <c r="D8" s="96" t="e">
        <f t="shared" si="2"/>
        <v>#REF!</v>
      </c>
      <c r="E8" s="97" t="e">
        <f t="shared" si="3"/>
        <v>#REF!</v>
      </c>
      <c r="F8" s="14"/>
      <c r="G8" s="106" t="e">
        <f t="shared" si="4"/>
        <v>#REF!</v>
      </c>
      <c r="H8" s="107">
        <v>0</v>
      </c>
      <c r="I8" s="25"/>
      <c r="J8" s="124" t="e">
        <f>'Amortissement Taux moyen'!#REF!</f>
        <v>#REF!</v>
      </c>
      <c r="K8" s="128" t="e">
        <f>'Amortissement Taux moyen'!#REF!</f>
        <v>#REF!</v>
      </c>
      <c r="L8" s="128" t="e">
        <f>'Amortissement Taux moyen'!#REF!</f>
        <v>#REF!</v>
      </c>
      <c r="M8" s="137" t="e">
        <f t="shared" si="0"/>
        <v>#REF!</v>
      </c>
      <c r="N8" s="137">
        <v>5608221</v>
      </c>
      <c r="O8" s="133"/>
      <c r="P8" s="134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25" customHeight="1">
      <c r="A9" s="91">
        <v>6</v>
      </c>
      <c r="B9" s="92" t="s">
        <v>4</v>
      </c>
      <c r="C9" s="95" t="e">
        <f t="shared" si="1"/>
        <v>#REF!</v>
      </c>
      <c r="D9" s="96" t="e">
        <f t="shared" si="2"/>
        <v>#REF!</v>
      </c>
      <c r="E9" s="97" t="e">
        <f t="shared" si="3"/>
        <v>#REF!</v>
      </c>
      <c r="F9" s="15"/>
      <c r="G9" s="108" t="e">
        <f t="shared" si="4"/>
        <v>#REF!</v>
      </c>
      <c r="H9" s="109">
        <v>0</v>
      </c>
      <c r="I9" s="25"/>
      <c r="J9" s="124" t="e">
        <f>'Amortissement Taux moyen'!#REF!</f>
        <v>#REF!</v>
      </c>
      <c r="K9" s="128" t="e">
        <f>'Amortissement Taux moyen'!#REF!</f>
        <v>#REF!</v>
      </c>
      <c r="L9" s="128" t="e">
        <f>'Amortissement Taux moyen'!#REF!</f>
        <v>#REF!</v>
      </c>
      <c r="M9" s="137" t="e">
        <f t="shared" si="0"/>
        <v>#REF!</v>
      </c>
      <c r="N9" s="137">
        <v>4049805</v>
      </c>
      <c r="O9" s="133"/>
      <c r="P9" s="134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25" customHeight="1">
      <c r="A10" s="91">
        <v>7</v>
      </c>
      <c r="B10" s="92" t="s">
        <v>5</v>
      </c>
      <c r="C10" s="95" t="e">
        <f t="shared" si="1"/>
        <v>#REF!</v>
      </c>
      <c r="D10" s="96" t="e">
        <f t="shared" si="2"/>
        <v>#REF!</v>
      </c>
      <c r="E10" s="97" t="e">
        <f t="shared" si="3"/>
        <v>#REF!</v>
      </c>
      <c r="F10" s="14"/>
      <c r="G10" s="106" t="e">
        <f t="shared" si="4"/>
        <v>#REF!</v>
      </c>
      <c r="H10" s="107">
        <v>0</v>
      </c>
      <c r="I10" s="25"/>
      <c r="J10" s="124" t="e">
        <f>'Amortissement Taux moyen'!#REF!</f>
        <v>#REF!</v>
      </c>
      <c r="K10" s="128" t="e">
        <f>'Amortissement Taux moyen'!#REF!</f>
        <v>#REF!</v>
      </c>
      <c r="L10" s="128" t="e">
        <f>'Amortissement Taux moyen'!#REF!</f>
        <v>#REF!</v>
      </c>
      <c r="M10" s="137" t="e">
        <f t="shared" si="0"/>
        <v>#REF!</v>
      </c>
      <c r="N10" s="137">
        <v>3677810</v>
      </c>
      <c r="O10" s="133"/>
      <c r="P10" s="134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25" customHeight="1">
      <c r="A11" s="91">
        <v>8</v>
      </c>
      <c r="B11" s="92" t="s">
        <v>6</v>
      </c>
      <c r="C11" s="95" t="e">
        <f t="shared" si="1"/>
        <v>#REF!</v>
      </c>
      <c r="D11" s="96" t="e">
        <f t="shared" si="2"/>
        <v>#REF!</v>
      </c>
      <c r="E11" s="97" t="e">
        <f t="shared" si="3"/>
        <v>#REF!</v>
      </c>
      <c r="F11" s="15"/>
      <c r="G11" s="108" t="e">
        <f t="shared" si="4"/>
        <v>#REF!</v>
      </c>
      <c r="H11" s="109">
        <v>0</v>
      </c>
      <c r="I11" s="25"/>
      <c r="J11" s="124" t="e">
        <f>'Amortissement Taux moyen'!#REF!</f>
        <v>#REF!</v>
      </c>
      <c r="K11" s="128" t="e">
        <f>'Amortissement Taux moyen'!#REF!</f>
        <v>#REF!</v>
      </c>
      <c r="L11" s="128" t="e">
        <f>'Amortissement Taux moyen'!#REF!</f>
        <v>#REF!</v>
      </c>
      <c r="M11" s="137" t="e">
        <f t="shared" si="0"/>
        <v>#REF!</v>
      </c>
      <c r="N11" s="137">
        <v>1705708</v>
      </c>
      <c r="O11" s="133"/>
      <c r="P11" s="134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25" customHeight="1">
      <c r="A12" s="91">
        <v>9</v>
      </c>
      <c r="B12" s="92" t="s">
        <v>7</v>
      </c>
      <c r="C12" s="95" t="e">
        <f t="shared" si="1"/>
        <v>#REF!</v>
      </c>
      <c r="D12" s="96" t="e">
        <f t="shared" si="2"/>
        <v>#REF!</v>
      </c>
      <c r="E12" s="97" t="e">
        <f t="shared" si="3"/>
        <v>#REF!</v>
      </c>
      <c r="F12" s="14"/>
      <c r="G12" s="106" t="e">
        <f t="shared" si="4"/>
        <v>#REF!</v>
      </c>
      <c r="H12" s="107">
        <v>0</v>
      </c>
      <c r="I12" s="25"/>
      <c r="J12" s="124" t="e">
        <f>'Amortissement Taux moyen'!#REF!</f>
        <v>#REF!</v>
      </c>
      <c r="K12" s="128" t="e">
        <f>'Amortissement Taux moyen'!#REF!</f>
        <v>#REF!</v>
      </c>
      <c r="L12" s="128" t="e">
        <f>'Amortissement Taux moyen'!#REF!</f>
        <v>#REF!</v>
      </c>
      <c r="M12" s="137" t="e">
        <f t="shared" si="0"/>
        <v>#REF!</v>
      </c>
      <c r="N12" s="137">
        <v>7576872</v>
      </c>
      <c r="O12" s="133"/>
      <c r="P12" s="13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25" customHeight="1">
      <c r="A13" s="91">
        <v>10</v>
      </c>
      <c r="B13" s="92" t="s">
        <v>8</v>
      </c>
      <c r="C13" s="95" t="e">
        <f t="shared" si="1"/>
        <v>#REF!</v>
      </c>
      <c r="D13" s="96" t="e">
        <f t="shared" si="2"/>
        <v>#REF!</v>
      </c>
      <c r="E13" s="97" t="e">
        <f t="shared" si="3"/>
        <v>#REF!</v>
      </c>
      <c r="F13" s="15"/>
      <c r="G13" s="108" t="e">
        <f t="shared" si="4"/>
        <v>#REF!</v>
      </c>
      <c r="H13" s="109">
        <v>0</v>
      </c>
      <c r="I13" s="25"/>
      <c r="J13" s="124" t="e">
        <f>'Amortissement Taux moyen'!#REF!</f>
        <v>#REF!</v>
      </c>
      <c r="K13" s="128" t="e">
        <f>'Amortissement Taux moyen'!#REF!</f>
        <v>#REF!</v>
      </c>
      <c r="L13" s="128" t="e">
        <f>'Amortissement Taux moyen'!#REF!</f>
        <v>#REF!</v>
      </c>
      <c r="M13" s="137" t="e">
        <f t="shared" si="0"/>
        <v>#REF!</v>
      </c>
      <c r="N13" s="137">
        <v>4297331</v>
      </c>
      <c r="O13" s="133"/>
      <c r="P13" s="134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2.95" customHeight="1">
      <c r="A14" s="91">
        <v>11</v>
      </c>
      <c r="B14" s="92" t="s">
        <v>9</v>
      </c>
      <c r="C14" s="95" t="e">
        <f t="shared" si="1"/>
        <v>#REF!</v>
      </c>
      <c r="D14" s="96" t="e">
        <f t="shared" si="2"/>
        <v>#REF!</v>
      </c>
      <c r="E14" s="97" t="e">
        <f t="shared" si="3"/>
        <v>#REF!</v>
      </c>
      <c r="F14" s="14"/>
      <c r="G14" s="106" t="e">
        <f t="shared" si="4"/>
        <v>#REF!</v>
      </c>
      <c r="H14" s="107">
        <v>0</v>
      </c>
      <c r="I14" s="25"/>
      <c r="J14" s="124" t="e">
        <f>'Amortissement Taux moyen'!#REF!</f>
        <v>#REF!</v>
      </c>
      <c r="K14" s="128" t="e">
        <f>'Amortissement Taux moyen'!#REF!</f>
        <v>#REF!</v>
      </c>
      <c r="L14" s="128" t="e">
        <f>'Amortissement Taux moyen'!#REF!</f>
        <v>#REF!</v>
      </c>
      <c r="M14" s="137" t="e">
        <f t="shared" si="0"/>
        <v>#REF!</v>
      </c>
      <c r="N14" s="137">
        <v>5647133</v>
      </c>
      <c r="O14" s="133"/>
      <c r="P14" s="134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2.95" customHeight="1">
      <c r="A15" s="91">
        <v>12</v>
      </c>
      <c r="B15" s="92" t="s">
        <v>10</v>
      </c>
      <c r="C15" s="95" t="e">
        <f t="shared" si="1"/>
        <v>#REF!</v>
      </c>
      <c r="D15" s="96" t="e">
        <f t="shared" si="2"/>
        <v>#REF!</v>
      </c>
      <c r="E15" s="97" t="e">
        <f t="shared" si="3"/>
        <v>#REF!</v>
      </c>
      <c r="F15" s="15"/>
      <c r="G15" s="108" t="e">
        <f t="shared" si="4"/>
        <v>#REF!</v>
      </c>
      <c r="H15" s="109">
        <v>0</v>
      </c>
      <c r="I15" s="25"/>
      <c r="J15" s="124" t="e">
        <f>'Amortissement Taux moyen'!#REF!</f>
        <v>#REF!</v>
      </c>
      <c r="K15" s="128" t="e">
        <f>'Amortissement Taux moyen'!#REF!</f>
        <v>#REF!</v>
      </c>
      <c r="L15" s="128" t="e">
        <f>'Amortissement Taux moyen'!#REF!</f>
        <v>#REF!</v>
      </c>
      <c r="M15" s="137" t="e">
        <f t="shared" si="0"/>
        <v>#REF!</v>
      </c>
      <c r="N15" s="137">
        <v>11921518</v>
      </c>
      <c r="O15" s="133"/>
      <c r="P15" s="134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2.95" customHeight="1">
      <c r="A16" s="91">
        <v>73</v>
      </c>
      <c r="B16" s="92" t="s">
        <v>47</v>
      </c>
      <c r="C16" s="95" t="e">
        <f t="shared" si="1"/>
        <v>#REF!</v>
      </c>
      <c r="D16" s="96" t="e">
        <f t="shared" si="2"/>
        <v>#REF!</v>
      </c>
      <c r="E16" s="97" t="e">
        <f t="shared" si="3"/>
        <v>#REF!</v>
      </c>
      <c r="F16" s="14"/>
      <c r="G16" s="106" t="e">
        <f t="shared" si="4"/>
        <v>#REF!</v>
      </c>
      <c r="H16" s="107">
        <v>0</v>
      </c>
      <c r="I16" s="25"/>
      <c r="J16" s="124" t="e">
        <f>'Amortissement Taux moyen'!#REF!</f>
        <v>#REF!</v>
      </c>
      <c r="K16" s="128" t="e">
        <f>'Amortissement Taux moyen'!#REF!</f>
        <v>#REF!</v>
      </c>
      <c r="L16" s="128" t="e">
        <f>'Amortissement Taux moyen'!#REF!</f>
        <v>#REF!</v>
      </c>
      <c r="M16" s="137" t="e">
        <f t="shared" si="0"/>
        <v>#REF!</v>
      </c>
      <c r="N16" s="137">
        <v>7483037</v>
      </c>
      <c r="O16" s="133"/>
      <c r="P16" s="134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2.95" customHeight="1">
      <c r="A17" s="91">
        <v>15</v>
      </c>
      <c r="B17" s="92" t="s">
        <v>11</v>
      </c>
      <c r="C17" s="95" t="e">
        <f t="shared" si="1"/>
        <v>#REF!</v>
      </c>
      <c r="D17" s="96" t="e">
        <f t="shared" si="2"/>
        <v>#REF!</v>
      </c>
      <c r="E17" s="97" t="e">
        <f t="shared" si="3"/>
        <v>#REF!</v>
      </c>
      <c r="F17" s="15"/>
      <c r="G17" s="108" t="e">
        <f t="shared" si="4"/>
        <v>#REF!</v>
      </c>
      <c r="H17" s="109">
        <v>0</v>
      </c>
      <c r="I17" s="25"/>
      <c r="J17" s="124" t="e">
        <f>'Amortissement Taux moyen'!#REF!</f>
        <v>#REF!</v>
      </c>
      <c r="K17" s="128" t="e">
        <f>'Amortissement Taux moyen'!#REF!</f>
        <v>#REF!</v>
      </c>
      <c r="L17" s="128" t="e">
        <f>'Amortissement Taux moyen'!#REF!</f>
        <v>#REF!</v>
      </c>
      <c r="M17" s="137" t="e">
        <f t="shared" si="0"/>
        <v>#REF!</v>
      </c>
      <c r="N17" s="137">
        <v>7664100</v>
      </c>
      <c r="O17" s="133"/>
      <c r="P17" s="134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2.95" customHeight="1">
      <c r="A18" s="91">
        <v>16</v>
      </c>
      <c r="B18" s="92" t="s">
        <v>12</v>
      </c>
      <c r="C18" s="95" t="e">
        <f t="shared" si="1"/>
        <v>#REF!</v>
      </c>
      <c r="D18" s="96" t="e">
        <f t="shared" si="2"/>
        <v>#REF!</v>
      </c>
      <c r="E18" s="97" t="e">
        <f t="shared" si="3"/>
        <v>#REF!</v>
      </c>
      <c r="F18" s="14"/>
      <c r="G18" s="106" t="e">
        <f t="shared" si="4"/>
        <v>#REF!</v>
      </c>
      <c r="H18" s="107">
        <v>0</v>
      </c>
      <c r="I18" s="25"/>
      <c r="J18" s="124" t="e">
        <f>'Amortissement Taux moyen'!#REF!</f>
        <v>#REF!</v>
      </c>
      <c r="K18" s="128" t="e">
        <f>'Amortissement Taux moyen'!#REF!</f>
        <v>#REF!</v>
      </c>
      <c r="L18" s="128" t="e">
        <f>'Amortissement Taux moyen'!#REF!</f>
        <v>#REF!</v>
      </c>
      <c r="M18" s="137" t="e">
        <f t="shared" si="0"/>
        <v>#REF!</v>
      </c>
      <c r="N18" s="137">
        <v>8928303</v>
      </c>
      <c r="O18" s="133"/>
      <c r="P18" s="134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2.95" customHeight="1">
      <c r="A19" s="91">
        <v>18</v>
      </c>
      <c r="B19" s="92" t="s">
        <v>13</v>
      </c>
      <c r="C19" s="95" t="e">
        <f t="shared" si="1"/>
        <v>#REF!</v>
      </c>
      <c r="D19" s="96" t="e">
        <f t="shared" si="2"/>
        <v>#REF!</v>
      </c>
      <c r="E19" s="97" t="e">
        <f t="shared" si="3"/>
        <v>#REF!</v>
      </c>
      <c r="F19" s="15"/>
      <c r="G19" s="108" t="e">
        <f t="shared" si="4"/>
        <v>#REF!</v>
      </c>
      <c r="H19" s="109">
        <v>0</v>
      </c>
      <c r="I19" s="25"/>
      <c r="J19" s="124" t="e">
        <f>'Amortissement Taux moyen'!#REF!</f>
        <v>#REF!</v>
      </c>
      <c r="K19" s="128" t="e">
        <f>'Amortissement Taux moyen'!#REF!</f>
        <v>#REF!</v>
      </c>
      <c r="L19" s="128" t="e">
        <f>'Amortissement Taux moyen'!#REF!</f>
        <v>#REF!</v>
      </c>
      <c r="M19" s="137" t="e">
        <f t="shared" si="0"/>
        <v>#REF!</v>
      </c>
      <c r="N19" s="137">
        <v>3067378</v>
      </c>
      <c r="O19" s="133"/>
      <c r="P19" s="134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2.95" customHeight="1">
      <c r="A20" s="91">
        <v>19</v>
      </c>
      <c r="B20" s="92" t="s">
        <v>14</v>
      </c>
      <c r="C20" s="95" t="e">
        <f t="shared" si="1"/>
        <v>#REF!</v>
      </c>
      <c r="D20" s="96" t="e">
        <f t="shared" si="2"/>
        <v>#REF!</v>
      </c>
      <c r="E20" s="97" t="e">
        <f t="shared" si="3"/>
        <v>#REF!</v>
      </c>
      <c r="F20" s="14"/>
      <c r="G20" s="106" t="e">
        <f t="shared" si="4"/>
        <v>#REF!</v>
      </c>
      <c r="H20" s="107">
        <v>0</v>
      </c>
      <c r="I20" s="25"/>
      <c r="J20" s="124" t="e">
        <f>'Amortissement Taux moyen'!#REF!</f>
        <v>#REF!</v>
      </c>
      <c r="K20" s="128" t="e">
        <f>'Amortissement Taux moyen'!#REF!</f>
        <v>#REF!</v>
      </c>
      <c r="L20" s="128" t="e">
        <f>'Amortissement Taux moyen'!#REF!</f>
        <v>#REF!</v>
      </c>
      <c r="M20" s="137" t="e">
        <f t="shared" si="0"/>
        <v>#REF!</v>
      </c>
      <c r="N20" s="137">
        <v>865967</v>
      </c>
      <c r="O20" s="133"/>
      <c r="P20" s="134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2.95" customHeight="1">
      <c r="A21" s="91">
        <v>20</v>
      </c>
      <c r="B21" s="92" t="s">
        <v>15</v>
      </c>
      <c r="C21" s="95" t="e">
        <f t="shared" si="1"/>
        <v>#REF!</v>
      </c>
      <c r="D21" s="96" t="e">
        <f t="shared" si="2"/>
        <v>#REF!</v>
      </c>
      <c r="E21" s="97" t="e">
        <f t="shared" si="3"/>
        <v>#REF!</v>
      </c>
      <c r="F21" s="15"/>
      <c r="G21" s="108" t="e">
        <f t="shared" si="4"/>
        <v>#REF!</v>
      </c>
      <c r="H21" s="109">
        <v>0</v>
      </c>
      <c r="I21" s="25"/>
      <c r="J21" s="124" t="e">
        <f>'Amortissement Taux moyen'!#REF!</f>
        <v>#REF!</v>
      </c>
      <c r="K21" s="128" t="e">
        <f>'Amortissement Taux moyen'!#REF!</f>
        <v>#REF!</v>
      </c>
      <c r="L21" s="128" t="e">
        <f>'Amortissement Taux moyen'!#REF!</f>
        <v>#REF!</v>
      </c>
      <c r="M21" s="137" t="e">
        <f t="shared" si="0"/>
        <v>#REF!</v>
      </c>
      <c r="N21" s="137">
        <v>6223389</v>
      </c>
      <c r="O21" s="133"/>
      <c r="P21" s="134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2.95" customHeight="1">
      <c r="A22" s="91">
        <v>21</v>
      </c>
      <c r="B22" s="92" t="s">
        <v>16</v>
      </c>
      <c r="C22" s="95" t="e">
        <f t="shared" si="1"/>
        <v>#REF!</v>
      </c>
      <c r="D22" s="96" t="e">
        <f t="shared" si="2"/>
        <v>#REF!</v>
      </c>
      <c r="E22" s="97" t="e">
        <f t="shared" si="3"/>
        <v>#REF!</v>
      </c>
      <c r="F22" s="14"/>
      <c r="G22" s="106" t="e">
        <f t="shared" si="4"/>
        <v>#REF!</v>
      </c>
      <c r="H22" s="107">
        <v>0</v>
      </c>
      <c r="I22" s="25"/>
      <c r="J22" s="124" t="e">
        <f>'Amortissement Taux moyen'!#REF!</f>
        <v>#REF!</v>
      </c>
      <c r="K22" s="128" t="e">
        <f>'Amortissement Taux moyen'!#REF!</f>
        <v>#REF!</v>
      </c>
      <c r="L22" s="128" t="e">
        <f>'Amortissement Taux moyen'!#REF!</f>
        <v>#REF!</v>
      </c>
      <c r="M22" s="137" t="e">
        <f t="shared" si="0"/>
        <v>#REF!</v>
      </c>
      <c r="N22" s="137">
        <v>4148143</v>
      </c>
      <c r="O22" s="133"/>
      <c r="P22" s="134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2.95" customHeight="1">
      <c r="A23" s="91">
        <v>22</v>
      </c>
      <c r="B23" s="92" t="s">
        <v>17</v>
      </c>
      <c r="C23" s="95" t="e">
        <f t="shared" si="1"/>
        <v>#REF!</v>
      </c>
      <c r="D23" s="96" t="e">
        <f t="shared" si="2"/>
        <v>#REF!</v>
      </c>
      <c r="E23" s="97" t="e">
        <f t="shared" si="3"/>
        <v>#REF!</v>
      </c>
      <c r="F23" s="15"/>
      <c r="G23" s="108" t="e">
        <f t="shared" si="4"/>
        <v>#REF!</v>
      </c>
      <c r="H23" s="109">
        <v>0</v>
      </c>
      <c r="I23" s="25"/>
      <c r="J23" s="124" t="e">
        <f>'Amortissement Taux moyen'!#REF!</f>
        <v>#REF!</v>
      </c>
      <c r="K23" s="128" t="e">
        <f>'Amortissement Taux moyen'!#REF!</f>
        <v>#REF!</v>
      </c>
      <c r="L23" s="128" t="e">
        <f>'Amortissement Taux moyen'!#REF!</f>
        <v>#REF!</v>
      </c>
      <c r="M23" s="137" t="e">
        <f t="shared" si="0"/>
        <v>#REF!</v>
      </c>
      <c r="N23" s="137">
        <v>4376966</v>
      </c>
      <c r="O23" s="133"/>
      <c r="P23" s="13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2.95" customHeight="1">
      <c r="A24" s="91">
        <v>23</v>
      </c>
      <c r="B24" s="92" t="s">
        <v>18</v>
      </c>
      <c r="C24" s="95" t="e">
        <f t="shared" si="1"/>
        <v>#REF!</v>
      </c>
      <c r="D24" s="96" t="e">
        <f t="shared" si="2"/>
        <v>#REF!</v>
      </c>
      <c r="E24" s="97" t="e">
        <f t="shared" si="3"/>
        <v>#REF!</v>
      </c>
      <c r="F24" s="14"/>
      <c r="G24" s="106" t="e">
        <f t="shared" si="4"/>
        <v>#REF!</v>
      </c>
      <c r="H24" s="107">
        <v>0</v>
      </c>
      <c r="I24" s="25"/>
      <c r="J24" s="124" t="e">
        <f>'Amortissement Taux moyen'!#REF!</f>
        <v>#REF!</v>
      </c>
      <c r="K24" s="128" t="e">
        <f>'Amortissement Taux moyen'!#REF!</f>
        <v>#REF!</v>
      </c>
      <c r="L24" s="128" t="e">
        <f>'Amortissement Taux moyen'!#REF!</f>
        <v>#REF!</v>
      </c>
      <c r="M24" s="137" t="e">
        <f t="shared" si="0"/>
        <v>#REF!</v>
      </c>
      <c r="N24" s="137">
        <v>1093064</v>
      </c>
      <c r="O24" s="133"/>
      <c r="P24" s="134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2.95" customHeight="1">
      <c r="A25" s="91">
        <v>24</v>
      </c>
      <c r="B25" s="92" t="s">
        <v>19</v>
      </c>
      <c r="C25" s="95" t="e">
        <f t="shared" si="1"/>
        <v>#REF!</v>
      </c>
      <c r="D25" s="96" t="e">
        <f t="shared" si="2"/>
        <v>#REF!</v>
      </c>
      <c r="E25" s="97" t="e">
        <f t="shared" si="3"/>
        <v>#REF!</v>
      </c>
      <c r="F25" s="15"/>
      <c r="G25" s="108" t="e">
        <f t="shared" si="4"/>
        <v>#REF!</v>
      </c>
      <c r="H25" s="109">
        <v>0</v>
      </c>
      <c r="I25" s="25"/>
      <c r="J25" s="124" t="e">
        <f>'Amortissement Taux moyen'!#REF!</f>
        <v>#REF!</v>
      </c>
      <c r="K25" s="128" t="e">
        <f>'Amortissement Taux moyen'!#REF!</f>
        <v>#REF!</v>
      </c>
      <c r="L25" s="128" t="e">
        <f>'Amortissement Taux moyen'!#REF!</f>
        <v>#REF!</v>
      </c>
      <c r="M25" s="137" t="e">
        <f t="shared" si="0"/>
        <v>#REF!</v>
      </c>
      <c r="N25" s="137">
        <v>1264500</v>
      </c>
      <c r="O25" s="133"/>
      <c r="P25" s="134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2.95" customHeight="1">
      <c r="A26" s="91">
        <v>25</v>
      </c>
      <c r="B26" s="92" t="s">
        <v>20</v>
      </c>
      <c r="C26" s="95" t="e">
        <f t="shared" si="1"/>
        <v>#REF!</v>
      </c>
      <c r="D26" s="96" t="e">
        <f t="shared" si="2"/>
        <v>#REF!</v>
      </c>
      <c r="E26" s="97" t="e">
        <f t="shared" si="3"/>
        <v>#REF!</v>
      </c>
      <c r="F26" s="14"/>
      <c r="G26" s="106" t="e">
        <f t="shared" si="4"/>
        <v>#REF!</v>
      </c>
      <c r="H26" s="107">
        <v>0</v>
      </c>
      <c r="I26" s="25"/>
      <c r="J26" s="124" t="e">
        <f>'Amortissement Taux moyen'!#REF!</f>
        <v>#REF!</v>
      </c>
      <c r="K26" s="128" t="e">
        <f>'Amortissement Taux moyen'!#REF!</f>
        <v>#REF!</v>
      </c>
      <c r="L26" s="128" t="e">
        <f>'Amortissement Taux moyen'!#REF!</f>
        <v>#REF!</v>
      </c>
      <c r="M26" s="137" t="e">
        <f t="shared" si="0"/>
        <v>#REF!</v>
      </c>
      <c r="N26" s="137">
        <v>950676</v>
      </c>
      <c r="O26" s="133"/>
      <c r="P26" s="134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2.95" customHeight="1">
      <c r="A27" s="91">
        <v>72</v>
      </c>
      <c r="B27" s="92" t="s">
        <v>36</v>
      </c>
      <c r="C27" s="95" t="e">
        <f t="shared" si="1"/>
        <v>#REF!</v>
      </c>
      <c r="D27" s="96" t="e">
        <f t="shared" si="2"/>
        <v>#REF!</v>
      </c>
      <c r="E27" s="97" t="e">
        <f t="shared" si="3"/>
        <v>#REF!</v>
      </c>
      <c r="F27" s="15"/>
      <c r="G27" s="108" t="e">
        <f t="shared" si="4"/>
        <v>#REF!</v>
      </c>
      <c r="H27" s="109">
        <v>0</v>
      </c>
      <c r="I27" s="25"/>
      <c r="J27" s="124" t="e">
        <f>'Amortissement Taux moyen'!#REF!</f>
        <v>#REF!</v>
      </c>
      <c r="K27" s="128" t="e">
        <f>'Amortissement Taux moyen'!#REF!</f>
        <v>#REF!</v>
      </c>
      <c r="L27" s="128" t="e">
        <f>'Amortissement Taux moyen'!#REF!</f>
        <v>#REF!</v>
      </c>
      <c r="M27" s="137" t="e">
        <f t="shared" si="0"/>
        <v>#REF!</v>
      </c>
      <c r="N27" s="137">
        <v>28241683</v>
      </c>
      <c r="O27" s="133"/>
      <c r="P27" s="134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2.95" customHeight="1">
      <c r="A28" s="91">
        <v>33</v>
      </c>
      <c r="B28" s="92" t="s">
        <v>21</v>
      </c>
      <c r="C28" s="95" t="e">
        <f t="shared" si="1"/>
        <v>#REF!</v>
      </c>
      <c r="D28" s="96" t="e">
        <f t="shared" si="2"/>
        <v>#REF!</v>
      </c>
      <c r="E28" s="97" t="e">
        <f t="shared" si="3"/>
        <v>#REF!</v>
      </c>
      <c r="F28" s="14"/>
      <c r="G28" s="106" t="e">
        <f t="shared" si="4"/>
        <v>#REF!</v>
      </c>
      <c r="H28" s="107">
        <v>0</v>
      </c>
      <c r="I28" s="25"/>
      <c r="J28" s="124" t="e">
        <f>'Amortissement Taux moyen'!#REF!</f>
        <v>#REF!</v>
      </c>
      <c r="K28" s="128" t="e">
        <f>'Amortissement Taux moyen'!#REF!</f>
        <v>#REF!</v>
      </c>
      <c r="L28" s="128" t="e">
        <f>'Amortissement Taux moyen'!#REF!</f>
        <v>#REF!</v>
      </c>
      <c r="M28" s="137" t="e">
        <f t="shared" si="0"/>
        <v>#REF!</v>
      </c>
      <c r="N28" s="137">
        <v>3998250</v>
      </c>
      <c r="O28" s="133"/>
      <c r="P28" s="134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2.95" customHeight="1">
      <c r="A29" s="91">
        <v>35</v>
      </c>
      <c r="B29" s="92" t="s">
        <v>22</v>
      </c>
      <c r="C29" s="95" t="e">
        <f t="shared" si="1"/>
        <v>#REF!</v>
      </c>
      <c r="D29" s="96" t="e">
        <f t="shared" si="2"/>
        <v>#REF!</v>
      </c>
      <c r="E29" s="97" t="e">
        <f t="shared" si="3"/>
        <v>#REF!</v>
      </c>
      <c r="F29" s="15"/>
      <c r="G29" s="108" t="e">
        <f t="shared" si="4"/>
        <v>#REF!</v>
      </c>
      <c r="H29" s="109">
        <v>0</v>
      </c>
      <c r="I29" s="25"/>
      <c r="J29" s="124" t="e">
        <f>'Amortissement Taux moyen'!#REF!</f>
        <v>#REF!</v>
      </c>
      <c r="K29" s="128" t="e">
        <f>'Amortissement Taux moyen'!#REF!</f>
        <v>#REF!</v>
      </c>
      <c r="L29" s="128" t="e">
        <f>'Amortissement Taux moyen'!#REF!</f>
        <v>#REF!</v>
      </c>
      <c r="M29" s="137" t="e">
        <f t="shared" si="0"/>
        <v>#REF!</v>
      </c>
      <c r="N29" s="137">
        <v>2077461</v>
      </c>
      <c r="O29" s="133"/>
      <c r="P29" s="134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2.95" customHeight="1">
      <c r="A30" s="91">
        <v>74</v>
      </c>
      <c r="B30" s="92" t="s">
        <v>48</v>
      </c>
      <c r="C30" s="95" t="e">
        <f t="shared" si="1"/>
        <v>#REF!</v>
      </c>
      <c r="D30" s="96" t="e">
        <f t="shared" si="2"/>
        <v>#REF!</v>
      </c>
      <c r="E30" s="97" t="e">
        <f t="shared" si="3"/>
        <v>#REF!</v>
      </c>
      <c r="F30" s="14"/>
      <c r="G30" s="106" t="e">
        <f t="shared" si="4"/>
        <v>#REF!</v>
      </c>
      <c r="H30" s="107">
        <v>0</v>
      </c>
      <c r="I30" s="25"/>
      <c r="J30" s="124" t="e">
        <f>'Amortissement Taux moyen'!#REF!</f>
        <v>#REF!</v>
      </c>
      <c r="K30" s="128" t="e">
        <f>'Amortissement Taux moyen'!#REF!</f>
        <v>#REF!</v>
      </c>
      <c r="L30" s="128" t="e">
        <f>'Amortissement Taux moyen'!#REF!</f>
        <v>#REF!</v>
      </c>
      <c r="M30" s="137" t="e">
        <f t="shared" si="0"/>
        <v>#REF!</v>
      </c>
      <c r="N30" s="137">
        <v>36054460</v>
      </c>
      <c r="O30" s="133"/>
      <c r="P30" s="134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2.95" customHeight="1">
      <c r="A31" s="91">
        <v>49</v>
      </c>
      <c r="B31" s="92" t="s">
        <v>23</v>
      </c>
      <c r="C31" s="95" t="e">
        <f t="shared" si="1"/>
        <v>#REF!</v>
      </c>
      <c r="D31" s="96" t="e">
        <f t="shared" si="2"/>
        <v>#REF!</v>
      </c>
      <c r="E31" s="97" t="e">
        <f t="shared" si="3"/>
        <v>#REF!</v>
      </c>
      <c r="F31" s="15"/>
      <c r="G31" s="108" t="e">
        <f t="shared" si="4"/>
        <v>#REF!</v>
      </c>
      <c r="H31" s="109">
        <v>0</v>
      </c>
      <c r="I31" s="25"/>
      <c r="J31" s="124" t="e">
        <f>'Amortissement Taux moyen'!#REF!</f>
        <v>#REF!</v>
      </c>
      <c r="K31" s="128" t="e">
        <f>'Amortissement Taux moyen'!#REF!</f>
        <v>#REF!</v>
      </c>
      <c r="L31" s="128" t="e">
        <f>'Amortissement Taux moyen'!#REF!</f>
        <v>#REF!</v>
      </c>
      <c r="M31" s="137" t="e">
        <f t="shared" si="0"/>
        <v>#REF!</v>
      </c>
      <c r="N31" s="137">
        <v>1140720</v>
      </c>
      <c r="O31" s="133"/>
      <c r="P31" s="134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2.95" customHeight="1">
      <c r="A32" s="91">
        <v>53</v>
      </c>
      <c r="B32" s="92" t="s">
        <v>24</v>
      </c>
      <c r="C32" s="95" t="e">
        <f t="shared" si="1"/>
        <v>#REF!</v>
      </c>
      <c r="D32" s="96" t="e">
        <f t="shared" si="2"/>
        <v>#REF!</v>
      </c>
      <c r="E32" s="97" t="e">
        <f t="shared" si="3"/>
        <v>#REF!</v>
      </c>
      <c r="F32" s="14"/>
      <c r="G32" s="106" t="e">
        <f t="shared" si="4"/>
        <v>#REF!</v>
      </c>
      <c r="H32" s="107">
        <v>0</v>
      </c>
      <c r="I32" s="25"/>
      <c r="J32" s="124" t="e">
        <f>'Amortissement Taux moyen'!#REF!</f>
        <v>#REF!</v>
      </c>
      <c r="K32" s="128" t="e">
        <f>'Amortissement Taux moyen'!#REF!</f>
        <v>#REF!</v>
      </c>
      <c r="L32" s="128" t="e">
        <f>'Amortissement Taux moyen'!#REF!</f>
        <v>#REF!</v>
      </c>
      <c r="M32" s="137" t="e">
        <f t="shared" si="0"/>
        <v>#REF!</v>
      </c>
      <c r="N32" s="137">
        <v>42699105</v>
      </c>
      <c r="O32" s="133"/>
      <c r="P32" s="134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2.95" customHeight="1">
      <c r="A33" s="91">
        <v>54</v>
      </c>
      <c r="B33" s="92" t="s">
        <v>25</v>
      </c>
      <c r="C33" s="95" t="e">
        <f t="shared" si="1"/>
        <v>#REF!</v>
      </c>
      <c r="D33" s="96" t="e">
        <f t="shared" si="2"/>
        <v>#REF!</v>
      </c>
      <c r="E33" s="97" t="e">
        <f t="shared" si="3"/>
        <v>#REF!</v>
      </c>
      <c r="F33" s="15"/>
      <c r="G33" s="108" t="e">
        <f t="shared" si="4"/>
        <v>#REF!</v>
      </c>
      <c r="H33" s="109">
        <v>0</v>
      </c>
      <c r="I33" s="25"/>
      <c r="J33" s="124" t="e">
        <f>'Amortissement Taux moyen'!#REF!</f>
        <v>#REF!</v>
      </c>
      <c r="K33" s="128" t="e">
        <f>'Amortissement Taux moyen'!#REF!</f>
        <v>#REF!</v>
      </c>
      <c r="L33" s="128" t="e">
        <f>'Amortissement Taux moyen'!#REF!</f>
        <v>#REF!</v>
      </c>
      <c r="M33" s="137" t="e">
        <f t="shared" si="0"/>
        <v>#REF!</v>
      </c>
      <c r="N33" s="137">
        <v>2940944</v>
      </c>
      <c r="O33" s="133"/>
      <c r="P33" s="134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2.95" customHeight="1">
      <c r="A34" s="91">
        <v>55</v>
      </c>
      <c r="B34" s="92" t="s">
        <v>26</v>
      </c>
      <c r="C34" s="95" t="e">
        <f t="shared" si="1"/>
        <v>#REF!</v>
      </c>
      <c r="D34" s="96" t="e">
        <f t="shared" si="2"/>
        <v>#REF!</v>
      </c>
      <c r="E34" s="97" t="e">
        <f t="shared" si="3"/>
        <v>#REF!</v>
      </c>
      <c r="F34" s="14"/>
      <c r="G34" s="106" t="e">
        <f t="shared" si="4"/>
        <v>#REF!</v>
      </c>
      <c r="H34" s="107">
        <v>0</v>
      </c>
      <c r="I34" s="25"/>
      <c r="J34" s="124" t="e">
        <f>'Amortissement Taux moyen'!#REF!</f>
        <v>#REF!</v>
      </c>
      <c r="K34" s="128" t="e">
        <f>'Amortissement Taux moyen'!#REF!</f>
        <v>#REF!</v>
      </c>
      <c r="L34" s="128" t="e">
        <f>'Amortissement Taux moyen'!#REF!</f>
        <v>#REF!</v>
      </c>
      <c r="M34" s="137" t="e">
        <f t="shared" si="0"/>
        <v>#REF!</v>
      </c>
      <c r="N34" s="137">
        <v>949523</v>
      </c>
      <c r="O34" s="133"/>
      <c r="P34" s="134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2.95" customHeight="1">
      <c r="A35" s="91">
        <v>56</v>
      </c>
      <c r="B35" s="92" t="s">
        <v>27</v>
      </c>
      <c r="C35" s="95" t="e">
        <f t="shared" si="1"/>
        <v>#REF!</v>
      </c>
      <c r="D35" s="96" t="e">
        <f t="shared" si="2"/>
        <v>#REF!</v>
      </c>
      <c r="E35" s="97" t="e">
        <f t="shared" si="3"/>
        <v>#REF!</v>
      </c>
      <c r="F35" s="15"/>
      <c r="G35" s="108" t="e">
        <f t="shared" si="4"/>
        <v>#REF!</v>
      </c>
      <c r="H35" s="109">
        <v>0</v>
      </c>
      <c r="I35" s="25"/>
      <c r="J35" s="124" t="e">
        <f>'Amortissement Taux moyen'!#REF!</f>
        <v>#REF!</v>
      </c>
      <c r="K35" s="128" t="e">
        <f>'Amortissement Taux moyen'!#REF!</f>
        <v>#REF!</v>
      </c>
      <c r="L35" s="128" t="e">
        <f>'Amortissement Taux moyen'!#REF!</f>
        <v>#REF!</v>
      </c>
      <c r="M35" s="137" t="e">
        <f t="shared" si="0"/>
        <v>#REF!</v>
      </c>
      <c r="N35" s="137">
        <v>1605904</v>
      </c>
      <c r="O35" s="133"/>
      <c r="P35" s="134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2.95" customHeight="1">
      <c r="A36" s="91">
        <v>57</v>
      </c>
      <c r="B36" s="92" t="s">
        <v>28</v>
      </c>
      <c r="C36" s="95" t="e">
        <f t="shared" si="1"/>
        <v>#REF!</v>
      </c>
      <c r="D36" s="96" t="e">
        <f t="shared" si="2"/>
        <v>#REF!</v>
      </c>
      <c r="E36" s="97" t="e">
        <f t="shared" si="3"/>
        <v>#REF!</v>
      </c>
      <c r="F36" s="14"/>
      <c r="G36" s="106" t="e">
        <f t="shared" si="4"/>
        <v>#REF!</v>
      </c>
      <c r="H36" s="107">
        <v>0</v>
      </c>
      <c r="I36" s="25"/>
      <c r="J36" s="124" t="e">
        <f>'Amortissement Taux moyen'!#REF!</f>
        <v>#REF!</v>
      </c>
      <c r="K36" s="128" t="e">
        <f>'Amortissement Taux moyen'!#REF!</f>
        <v>#REF!</v>
      </c>
      <c r="L36" s="128" t="e">
        <f>'Amortissement Taux moyen'!#REF!</f>
        <v>#REF!</v>
      </c>
      <c r="M36" s="137" t="e">
        <f t="shared" si="0"/>
        <v>#REF!</v>
      </c>
      <c r="N36" s="137">
        <v>1373358</v>
      </c>
      <c r="O36" s="133"/>
      <c r="P36" s="134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2.95" customHeight="1">
      <c r="A37" s="91">
        <v>58</v>
      </c>
      <c r="B37" s="92" t="s">
        <v>29</v>
      </c>
      <c r="C37" s="95" t="e">
        <f t="shared" si="1"/>
        <v>#REF!</v>
      </c>
      <c r="D37" s="96" t="e">
        <f t="shared" si="2"/>
        <v>#REF!</v>
      </c>
      <c r="E37" s="97" t="e">
        <f t="shared" si="3"/>
        <v>#REF!</v>
      </c>
      <c r="F37" s="15"/>
      <c r="G37" s="108" t="e">
        <f t="shared" si="4"/>
        <v>#REF!</v>
      </c>
      <c r="H37" s="109">
        <v>0</v>
      </c>
      <c r="I37" s="25"/>
      <c r="J37" s="124" t="e">
        <f>'Amortissement Taux moyen'!#REF!</f>
        <v>#REF!</v>
      </c>
      <c r="K37" s="128" t="e">
        <f>'Amortissement Taux moyen'!#REF!</f>
        <v>#REF!</v>
      </c>
      <c r="L37" s="128" t="e">
        <f>'Amortissement Taux moyen'!#REF!</f>
        <v>#REF!</v>
      </c>
      <c r="M37" s="137" t="e">
        <f t="shared" si="0"/>
        <v>#REF!</v>
      </c>
      <c r="N37" s="137">
        <v>2537900</v>
      </c>
      <c r="O37" s="133"/>
      <c r="P37" s="134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2.95" customHeight="1">
      <c r="A38" s="91">
        <v>59</v>
      </c>
      <c r="B38" s="92" t="s">
        <v>30</v>
      </c>
      <c r="C38" s="95" t="e">
        <f t="shared" si="1"/>
        <v>#REF!</v>
      </c>
      <c r="D38" s="96" t="e">
        <f t="shared" si="2"/>
        <v>#REF!</v>
      </c>
      <c r="E38" s="97" t="e">
        <f t="shared" si="3"/>
        <v>#REF!</v>
      </c>
      <c r="F38" s="14"/>
      <c r="G38" s="106" t="e">
        <f t="shared" si="4"/>
        <v>#REF!</v>
      </c>
      <c r="H38" s="107">
        <v>0</v>
      </c>
      <c r="I38" s="25"/>
      <c r="J38" s="124" t="e">
        <f>'Amortissement Taux moyen'!#REF!</f>
        <v>#REF!</v>
      </c>
      <c r="K38" s="128" t="e">
        <f>'Amortissement Taux moyen'!#REF!</f>
        <v>#REF!</v>
      </c>
      <c r="L38" s="128" t="e">
        <f>'Amortissement Taux moyen'!#REF!</f>
        <v>#REF!</v>
      </c>
      <c r="M38" s="137" t="e">
        <f t="shared" si="0"/>
        <v>#REF!</v>
      </c>
      <c r="N38" s="137">
        <v>763348</v>
      </c>
      <c r="O38" s="133"/>
      <c r="P38" s="134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2.95" customHeight="1">
      <c r="A39" s="91">
        <v>60</v>
      </c>
      <c r="B39" s="92" t="s">
        <v>31</v>
      </c>
      <c r="C39" s="95" t="e">
        <f t="shared" si="1"/>
        <v>#REF!</v>
      </c>
      <c r="D39" s="96" t="e">
        <f t="shared" si="2"/>
        <v>#REF!</v>
      </c>
      <c r="E39" s="97" t="e">
        <f t="shared" si="3"/>
        <v>#REF!</v>
      </c>
      <c r="F39" s="15"/>
      <c r="G39" s="108" t="e">
        <f t="shared" si="4"/>
        <v>#REF!</v>
      </c>
      <c r="H39" s="109">
        <v>0</v>
      </c>
      <c r="I39" s="25"/>
      <c r="J39" s="124" t="e">
        <f>'Amortissement Taux moyen'!#REF!</f>
        <v>#REF!</v>
      </c>
      <c r="K39" s="128" t="e">
        <f>'Amortissement Taux moyen'!#REF!</f>
        <v>#REF!</v>
      </c>
      <c r="L39" s="128" t="e">
        <f>'Amortissement Taux moyen'!#REF!</f>
        <v>#REF!</v>
      </c>
      <c r="M39" s="137" t="e">
        <f t="shared" si="0"/>
        <v>#REF!</v>
      </c>
      <c r="N39" s="137">
        <v>25619695</v>
      </c>
      <c r="O39" s="133"/>
      <c r="P39" s="134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2.95" customHeight="1">
      <c r="A40" s="91">
        <v>61</v>
      </c>
      <c r="B40" s="92" t="s">
        <v>32</v>
      </c>
      <c r="C40" s="95" t="e">
        <f t="shared" si="1"/>
        <v>#REF!</v>
      </c>
      <c r="D40" s="96" t="e">
        <f t="shared" si="2"/>
        <v>#REF!</v>
      </c>
      <c r="E40" s="97" t="e">
        <f t="shared" si="3"/>
        <v>#REF!</v>
      </c>
      <c r="F40" s="14"/>
      <c r="G40" s="106" t="e">
        <f t="shared" si="4"/>
        <v>#REF!</v>
      </c>
      <c r="H40" s="107">
        <v>0</v>
      </c>
      <c r="I40" s="25"/>
      <c r="J40" s="124" t="e">
        <f>'Amortissement Taux moyen'!#REF!</f>
        <v>#REF!</v>
      </c>
      <c r="K40" s="128" t="e">
        <f>'Amortissement Taux moyen'!#REF!</f>
        <v>#REF!</v>
      </c>
      <c r="L40" s="128" t="e">
        <f>'Amortissement Taux moyen'!#REF!</f>
        <v>#REF!</v>
      </c>
      <c r="M40" s="137" t="e">
        <f t="shared" si="0"/>
        <v>#REF!</v>
      </c>
      <c r="N40" s="137">
        <v>323214</v>
      </c>
      <c r="O40" s="133"/>
      <c r="P40" s="134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2.95" customHeight="1" thickBot="1">
      <c r="A41" s="93">
        <v>62</v>
      </c>
      <c r="B41" s="94" t="s">
        <v>33</v>
      </c>
      <c r="C41" s="110" t="e">
        <f t="shared" si="1"/>
        <v>#REF!</v>
      </c>
      <c r="D41" s="111" t="e">
        <f t="shared" si="2"/>
        <v>#REF!</v>
      </c>
      <c r="E41" s="112" t="e">
        <f t="shared" si="3"/>
        <v>#REF!</v>
      </c>
      <c r="F41" s="15"/>
      <c r="G41" s="116" t="e">
        <f t="shared" si="4"/>
        <v>#REF!</v>
      </c>
      <c r="H41" s="117">
        <v>0</v>
      </c>
      <c r="I41" s="25"/>
      <c r="J41" s="124" t="e">
        <f>'Amortissement Taux moyen'!#REF!</f>
        <v>#REF!</v>
      </c>
      <c r="K41" s="128" t="e">
        <f>'Amortissement Taux moyen'!#REF!</f>
        <v>#REF!</v>
      </c>
      <c r="L41" s="128" t="e">
        <f>'Amortissement Taux moyen'!#REF!</f>
        <v>#REF!</v>
      </c>
      <c r="M41" s="137" t="e">
        <f t="shared" si="0"/>
        <v>#REF!</v>
      </c>
      <c r="N41" s="137">
        <v>3138428</v>
      </c>
      <c r="O41" s="133"/>
      <c r="P41" s="134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8" customHeight="1" thickBot="1">
      <c r="A42" s="178" t="s">
        <v>34</v>
      </c>
      <c r="B42" s="179"/>
      <c r="C42" s="113" t="e">
        <f t="shared" si="1"/>
        <v>#REF!</v>
      </c>
      <c r="D42" s="136" t="e">
        <f t="shared" si="2"/>
        <v>#REF!</v>
      </c>
      <c r="E42" s="115" t="e">
        <f t="shared" si="3"/>
        <v>#REF!</v>
      </c>
      <c r="F42" s="14"/>
      <c r="G42" s="118" t="e">
        <f t="shared" si="4"/>
        <v>#REF!</v>
      </c>
      <c r="H42" s="119">
        <v>0</v>
      </c>
      <c r="I42" s="25"/>
      <c r="J42" s="124" t="e">
        <f>'Amortissement Taux moyen'!#REF!</f>
        <v>#REF!</v>
      </c>
      <c r="K42" s="128" t="e">
        <f>SUM(K5:K41)</f>
        <v>#REF!</v>
      </c>
      <c r="L42" s="128" t="e">
        <f>SUM(L5:L41)</f>
        <v>#REF!</v>
      </c>
      <c r="M42" s="137" t="e">
        <f t="shared" si="0"/>
        <v>#REF!</v>
      </c>
      <c r="N42" s="137">
        <f>SUM(N5:N41)</f>
        <v>296535933</v>
      </c>
      <c r="O42" s="133"/>
      <c r="P42" s="133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95" customHeight="1" thickBot="1">
      <c r="A43" s="178" t="s">
        <v>57</v>
      </c>
      <c r="B43" s="179"/>
      <c r="C43" s="113">
        <v>262.89598806998481</v>
      </c>
      <c r="D43" s="114">
        <v>7991.2809796022175</v>
      </c>
      <c r="E43" s="115">
        <v>8254.1769676722015</v>
      </c>
      <c r="F43" s="16"/>
      <c r="G43" s="120">
        <v>1608.3311099422574</v>
      </c>
      <c r="H43" s="121">
        <v>0</v>
      </c>
      <c r="I43" s="25"/>
      <c r="J43" s="124" t="e">
        <f>'Amortissement Taux moyen'!#REF!</f>
        <v>#REF!</v>
      </c>
      <c r="K43" s="137"/>
      <c r="L43" s="137"/>
      <c r="M43" s="137"/>
      <c r="N43" s="137"/>
      <c r="O43" s="133"/>
      <c r="P43" s="134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" customHeight="1">
      <c r="A44" s="21"/>
      <c r="B44" s="21"/>
      <c r="C44" s="26"/>
      <c r="D44" s="26"/>
      <c r="E44" s="26"/>
      <c r="F44" s="13"/>
      <c r="G44" s="26"/>
      <c r="H44" s="26"/>
      <c r="I44" s="25"/>
      <c r="J44" s="135"/>
      <c r="K44" s="130"/>
      <c r="L44" s="130"/>
      <c r="M44" s="130"/>
      <c r="N44" s="130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2.6" customHeight="1">
      <c r="A45" s="21"/>
      <c r="B45" s="21"/>
      <c r="C45" s="21"/>
      <c r="D45" s="21"/>
      <c r="E45" s="21"/>
      <c r="F45" s="27"/>
      <c r="G45" s="21"/>
      <c r="H45" s="21"/>
      <c r="I45" s="25"/>
      <c r="J45" s="135"/>
      <c r="K45" s="130"/>
      <c r="L45" s="130"/>
      <c r="M45" s="130"/>
      <c r="N45" s="130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2.6" customHeight="1">
      <c r="A46" s="21"/>
      <c r="B46" s="21"/>
      <c r="C46" s="21"/>
      <c r="D46" s="21"/>
      <c r="E46" s="21"/>
      <c r="F46" s="28"/>
      <c r="G46" s="21"/>
      <c r="H46" s="21"/>
      <c r="I46" s="25"/>
      <c r="J46" s="135"/>
      <c r="K46" s="130"/>
      <c r="L46" s="130"/>
      <c r="M46" s="130"/>
      <c r="N46" s="130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2.6" customHeight="1">
      <c r="A47" s="21"/>
      <c r="B47" s="21"/>
      <c r="C47" s="21"/>
      <c r="D47" s="21"/>
      <c r="E47" s="21"/>
      <c r="F47" s="27"/>
      <c r="G47" s="21"/>
      <c r="H47" s="21"/>
      <c r="I47" s="25"/>
      <c r="J47" s="135"/>
      <c r="K47" s="130"/>
      <c r="L47" s="130"/>
      <c r="M47" s="130"/>
      <c r="N47" s="130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2.6" customHeight="1">
      <c r="A48" s="21"/>
      <c r="B48" s="21"/>
      <c r="C48" s="21"/>
      <c r="D48" s="21"/>
      <c r="E48" s="21"/>
      <c r="F48" s="27"/>
      <c r="G48" s="21"/>
      <c r="H48" s="21"/>
      <c r="I48" s="25"/>
      <c r="J48" s="135"/>
      <c r="K48" s="130"/>
      <c r="L48" s="130"/>
      <c r="M48" s="130"/>
      <c r="N48" s="130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2.6" customHeight="1">
      <c r="A49" s="21"/>
      <c r="B49" s="21"/>
      <c r="C49" s="21"/>
      <c r="D49" s="21"/>
      <c r="E49" s="21"/>
      <c r="F49" s="27"/>
      <c r="G49" s="21"/>
      <c r="H49" s="21"/>
      <c r="I49" s="25"/>
      <c r="J49" s="135"/>
      <c r="K49" s="130"/>
      <c r="L49" s="130"/>
      <c r="M49" s="130"/>
      <c r="N49" s="130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2.6" customHeight="1">
      <c r="A50" s="21"/>
      <c r="B50" s="21"/>
      <c r="C50" s="21"/>
      <c r="D50" s="21"/>
      <c r="E50" s="21"/>
      <c r="F50" s="29"/>
      <c r="G50" s="21"/>
      <c r="H50" s="21"/>
      <c r="I50" s="25"/>
      <c r="J50" s="135"/>
      <c r="K50" s="130"/>
      <c r="L50" s="130"/>
      <c r="M50" s="130"/>
      <c r="N50" s="130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2.6" customHeight="1">
      <c r="A51" s="21"/>
      <c r="B51" s="21"/>
      <c r="C51" s="21"/>
      <c r="D51" s="21"/>
      <c r="E51" s="21"/>
      <c r="F51" s="22"/>
      <c r="G51" s="21"/>
      <c r="H51" s="21"/>
      <c r="I51" s="25"/>
      <c r="J51" s="135"/>
      <c r="K51" s="130"/>
      <c r="L51" s="130"/>
      <c r="M51" s="130"/>
      <c r="N51" s="130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2.6" customHeight="1">
      <c r="A52" s="21"/>
      <c r="B52" s="21"/>
      <c r="C52" s="21"/>
      <c r="D52" s="21"/>
      <c r="E52" s="21"/>
      <c r="F52" s="30"/>
      <c r="G52" s="21"/>
      <c r="H52" s="21"/>
      <c r="I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2.6" customHeight="1">
      <c r="A53" s="21"/>
      <c r="B53" s="21"/>
      <c r="C53" s="21"/>
      <c r="D53" s="21"/>
      <c r="E53" s="21"/>
      <c r="F53" s="30"/>
      <c r="G53" s="21"/>
      <c r="H53" s="21"/>
      <c r="I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2.6" customHeight="1">
      <c r="A54" s="21"/>
      <c r="B54" s="21"/>
      <c r="C54" s="21"/>
      <c r="D54" s="21"/>
      <c r="E54" s="21"/>
      <c r="F54" s="31"/>
      <c r="G54" s="21"/>
      <c r="H54" s="21"/>
      <c r="I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2.6" customHeight="1">
      <c r="A55" s="21"/>
      <c r="B55" s="21"/>
      <c r="C55" s="21"/>
      <c r="D55" s="21"/>
      <c r="E55" s="21"/>
      <c r="F55" s="21"/>
      <c r="G55" s="21"/>
      <c r="H55" s="21"/>
      <c r="I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2.6" customHeight="1">
      <c r="A56" s="21"/>
      <c r="B56" s="21"/>
      <c r="C56" s="21"/>
      <c r="D56" s="21"/>
      <c r="E56" s="21"/>
      <c r="F56" s="22"/>
      <c r="G56" s="21"/>
      <c r="H56" s="21"/>
      <c r="I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2.6" customHeight="1">
      <c r="A57" s="21"/>
      <c r="B57" s="21"/>
      <c r="C57" s="21"/>
      <c r="D57" s="21"/>
      <c r="E57" s="21"/>
      <c r="F57" s="32"/>
      <c r="G57" s="21"/>
      <c r="H57" s="21"/>
      <c r="I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2.6" customHeight="1">
      <c r="A58" s="21"/>
      <c r="B58" s="21"/>
      <c r="C58" s="21"/>
      <c r="D58" s="21"/>
      <c r="E58" s="21"/>
      <c r="F58" s="22"/>
      <c r="G58" s="21"/>
      <c r="H58" s="21"/>
      <c r="I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2.6" customHeight="1">
      <c r="A59" s="21"/>
      <c r="B59" s="21"/>
      <c r="C59" s="21"/>
      <c r="D59" s="21"/>
      <c r="E59" s="21"/>
      <c r="F59" s="30"/>
      <c r="G59" s="21"/>
      <c r="H59" s="21"/>
      <c r="I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2.6" customHeight="1">
      <c r="A60" s="21"/>
      <c r="B60" s="21"/>
      <c r="C60" s="21"/>
      <c r="D60" s="21"/>
      <c r="E60" s="21"/>
      <c r="F60" s="33"/>
      <c r="G60" s="21"/>
      <c r="H60" s="21"/>
      <c r="I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2.6" customHeight="1">
      <c r="A61" s="21"/>
      <c r="B61" s="21"/>
      <c r="C61" s="21"/>
      <c r="D61" s="21"/>
      <c r="E61" s="21"/>
      <c r="F61" s="22"/>
      <c r="G61" s="21"/>
      <c r="H61" s="21"/>
      <c r="I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2.6" customHeight="1">
      <c r="A62" s="21"/>
      <c r="B62" s="21"/>
      <c r="C62" s="21"/>
      <c r="D62" s="21"/>
      <c r="E62" s="21"/>
      <c r="F62" s="32"/>
      <c r="G62" s="21"/>
      <c r="H62" s="21"/>
      <c r="I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2.6" customHeight="1">
      <c r="A63" s="21"/>
      <c r="B63" s="21"/>
      <c r="C63" s="21"/>
      <c r="D63" s="21"/>
      <c r="E63" s="21"/>
      <c r="F63" s="21"/>
      <c r="G63" s="21"/>
      <c r="H63" s="21"/>
      <c r="I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2.6" customHeight="1">
      <c r="A64" s="21"/>
      <c r="B64" s="21"/>
      <c r="C64" s="21"/>
      <c r="D64" s="21"/>
      <c r="E64" s="21"/>
      <c r="F64" s="21"/>
      <c r="G64" s="21"/>
      <c r="H64" s="21"/>
      <c r="I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2.6" customHeight="1">
      <c r="A65" s="21"/>
      <c r="B65" s="21"/>
      <c r="C65" s="21"/>
      <c r="D65" s="21"/>
      <c r="E65" s="21"/>
      <c r="F65" s="21"/>
      <c r="G65" s="21"/>
      <c r="H65" s="21"/>
      <c r="I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2.6" customHeight="1"/>
    <row r="67" spans="1:26" ht="12.6" customHeight="1"/>
    <row r="68" spans="1:26" ht="12.6" customHeight="1"/>
    <row r="69" spans="1:26" ht="12.6" customHeight="1"/>
    <row r="70" spans="1:26" ht="9.9499999999999993" customHeight="1"/>
    <row r="71" spans="1:26" ht="9.9499999999999993" customHeight="1"/>
  </sheetData>
  <mergeCells count="11">
    <mergeCell ref="J2:L2"/>
    <mergeCell ref="A42:B42"/>
    <mergeCell ref="A43:B43"/>
    <mergeCell ref="G1:H2"/>
    <mergeCell ref="A1:C2"/>
    <mergeCell ref="C3:C4"/>
    <mergeCell ref="D3:D4"/>
    <mergeCell ref="E3:E4"/>
    <mergeCell ref="G3:G4"/>
    <mergeCell ref="H3:H4"/>
    <mergeCell ref="A3:B4"/>
  </mergeCells>
  <pageMargins left="0" right="0" top="0" bottom="0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/>
    </pf2f0a5c9c974145b8182a0b51177c44>
    <h42ba7f56afd40d8a80558d45f27949a xmlns="7dc7280d-fec9-4c99-9736-8d7ecec3545c">
      <Terms xmlns="http://schemas.microsoft.com/office/infopath/2007/PartnerControls"/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Information</TermName>
          <TermId xmlns="http://schemas.microsoft.com/office/infopath/2007/PartnerControls">091519da-bacc-41e8-994d-a9cc3ab36fc7</TermId>
        </TermInfo>
      </Terms>
    </c806c3ad7ef948cca74e93affe552c52>
    <TaxCatchAll xmlns="7dc7280d-fec9-4c99-9736-8d7ecec3545c">
      <Value>211</Value>
    </TaxCatchAll>
  </documentManagement>
</p:properties>
</file>

<file path=customXml/itemProps1.xml><?xml version="1.0" encoding="utf-8"?>
<ds:datastoreItem xmlns:ds="http://schemas.openxmlformats.org/officeDocument/2006/customXml" ds:itemID="{84E1D04A-0E2A-47DC-B125-6C91E73C603D}"/>
</file>

<file path=customXml/itemProps2.xml><?xml version="1.0" encoding="utf-8"?>
<ds:datastoreItem xmlns:ds="http://schemas.openxmlformats.org/officeDocument/2006/customXml" ds:itemID="{AD09F216-8721-4127-94DC-3E741593A8C0}"/>
</file>

<file path=customXml/itemProps3.xml><?xml version="1.0" encoding="utf-8"?>
<ds:datastoreItem xmlns:ds="http://schemas.openxmlformats.org/officeDocument/2006/customXml" ds:itemID="{F3264DC1-7507-453E-B5A6-EDB08A416C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Amortissement Taux moyen</vt:lpstr>
      <vt:lpstr>Dettes Fortune</vt:lpstr>
      <vt:lpstr>communes</vt:lpstr>
      <vt:lpstr>'Amortissement Taux moyen'!Zone_d_impression</vt:lpstr>
      <vt:lpstr>'Dettes Fortune'!Zone_d_impression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amortissements 2012</dc:title>
  <dc:creator>Tamburini Sandro</dc:creator>
  <cp:lastModifiedBy>tamburiniS</cp:lastModifiedBy>
  <cp:lastPrinted>2014-04-25T06:30:55Z</cp:lastPrinted>
  <dcterms:created xsi:type="dcterms:W3CDTF">1997-12-08T10:55:51Z</dcterms:created>
  <dcterms:modified xsi:type="dcterms:W3CDTF">2014-04-25T06:31:09Z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/>
  </property>
  <property fmtid="{D5CDD505-2E9C-101B-9397-08002B2CF9AE}" pid="3" name="Theme">
    <vt:lpwstr/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>211;#Information|091519da-bacc-41e8-994d-a9cc3ab36fc7</vt:lpwstr>
  </property>
  <property fmtid="{D5CDD505-2E9C-101B-9397-08002B2CF9AE}" pid="7" name="Acronyme">
    <vt:lpwstr/>
  </property>
</Properties>
</file>