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8520" windowHeight="5475" tabRatio="601"/>
  </bookViews>
  <sheets>
    <sheet name="Charges" sheetId="1" r:id="rId1"/>
    <sheet name="Revenus" sheetId="2" r:id="rId2"/>
    <sheet name="Resultat net" sheetId="3" r:id="rId3"/>
    <sheet name="Charges par habitant" sheetId="4" r:id="rId4"/>
    <sheet name="Revenus par habitant" sheetId="5" r:id="rId5"/>
    <sheet name="Resultat net par habitant" sheetId="6" r:id="rId6"/>
  </sheets>
  <definedNames>
    <definedName name="communes">Charges!$A$5:$A$57</definedName>
    <definedName name="numéros">Charges!#REF!</definedName>
    <definedName name="_xlnm.Print_Area" localSheetId="0">Charges!$A$1:$L$59</definedName>
    <definedName name="_xlnm.Print_Area" localSheetId="3">'Charges par habitant'!$A$1:$K$59</definedName>
    <definedName name="_xlnm.Print_Area" localSheetId="5">'Resultat net par habitant'!$A$1:$K$59</definedName>
    <definedName name="_xlnm.Print_Area" localSheetId="1">Revenus!$A$1:$L$59</definedName>
    <definedName name="_xlnm.Print_Area" localSheetId="4">'Revenus par habitant'!$A$1:$K$59</definedName>
  </definedNames>
  <calcPr calcId="125725"/>
</workbook>
</file>

<file path=xl/calcChain.xml><?xml version="1.0" encoding="utf-8"?>
<calcChain xmlns="http://schemas.openxmlformats.org/spreadsheetml/2006/main">
  <c r="M4" i="6"/>
  <c r="M4" i="5"/>
  <c r="M59" i="6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59" i="5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A59" i="6"/>
  <c r="A59" i="5"/>
  <c r="B59"/>
  <c r="A59" i="4"/>
  <c r="B59"/>
  <c r="A59" i="3"/>
  <c r="A59" i="2"/>
  <c r="L59" i="3"/>
  <c r="K59"/>
  <c r="J59"/>
  <c r="I59"/>
  <c r="H59"/>
  <c r="G59"/>
  <c r="F59"/>
  <c r="E59"/>
  <c r="D59"/>
  <c r="C59"/>
  <c r="B59"/>
  <c r="K59" i="4"/>
  <c r="J59"/>
  <c r="I59"/>
  <c r="H59"/>
  <c r="G59"/>
  <c r="F59"/>
  <c r="E59"/>
  <c r="D59"/>
  <c r="C59"/>
  <c r="K59" i="5"/>
  <c r="J59"/>
  <c r="I59"/>
  <c r="H59"/>
  <c r="G59"/>
  <c r="F59"/>
  <c r="E59"/>
  <c r="D59"/>
  <c r="C59"/>
  <c r="K59" i="6"/>
  <c r="J59"/>
  <c r="I59"/>
  <c r="H59"/>
  <c r="G59"/>
  <c r="F59"/>
  <c r="E59"/>
  <c r="D59"/>
  <c r="C59"/>
  <c r="B59"/>
  <c r="K57" i="3"/>
  <c r="J57"/>
  <c r="I57"/>
  <c r="H57"/>
  <c r="G57"/>
  <c r="F57"/>
  <c r="E57"/>
  <c r="D57"/>
  <c r="C57"/>
  <c r="B57"/>
  <c r="K56"/>
  <c r="J56"/>
  <c r="I56"/>
  <c r="H56"/>
  <c r="G56"/>
  <c r="F56"/>
  <c r="E56"/>
  <c r="D56"/>
  <c r="C56"/>
  <c r="B56"/>
  <c r="K55"/>
  <c r="J55"/>
  <c r="I55"/>
  <c r="H55"/>
  <c r="G55"/>
  <c r="F55"/>
  <c r="E55"/>
  <c r="D55"/>
  <c r="C55"/>
  <c r="B55"/>
  <c r="K54"/>
  <c r="J54"/>
  <c r="I54"/>
  <c r="H54"/>
  <c r="G54"/>
  <c r="F54"/>
  <c r="E54"/>
  <c r="D54"/>
  <c r="C54"/>
  <c r="B54"/>
  <c r="K53"/>
  <c r="J53"/>
  <c r="I53"/>
  <c r="H53"/>
  <c r="G53"/>
  <c r="F53"/>
  <c r="E53"/>
  <c r="D53"/>
  <c r="C53"/>
  <c r="B53"/>
  <c r="K52"/>
  <c r="J52"/>
  <c r="I52"/>
  <c r="H52"/>
  <c r="G52"/>
  <c r="F52"/>
  <c r="E52"/>
  <c r="D52"/>
  <c r="C52"/>
  <c r="B52"/>
  <c r="K51"/>
  <c r="J51"/>
  <c r="I51"/>
  <c r="H51"/>
  <c r="G51"/>
  <c r="F51"/>
  <c r="E51"/>
  <c r="D51"/>
  <c r="C51"/>
  <c r="B51"/>
  <c r="K50"/>
  <c r="J50"/>
  <c r="I50"/>
  <c r="H50"/>
  <c r="G50"/>
  <c r="F50"/>
  <c r="E50"/>
  <c r="D50"/>
  <c r="C50"/>
  <c r="B50"/>
  <c r="K49"/>
  <c r="J49"/>
  <c r="I49"/>
  <c r="H49"/>
  <c r="G49"/>
  <c r="F49"/>
  <c r="E49"/>
  <c r="D49"/>
  <c r="C49"/>
  <c r="B49"/>
  <c r="K48"/>
  <c r="J48"/>
  <c r="I48"/>
  <c r="H48"/>
  <c r="G48"/>
  <c r="F48"/>
  <c r="E48"/>
  <c r="D48"/>
  <c r="C48"/>
  <c r="B48"/>
  <c r="K47"/>
  <c r="J47"/>
  <c r="I47"/>
  <c r="H47"/>
  <c r="G47"/>
  <c r="F47"/>
  <c r="E47"/>
  <c r="D47"/>
  <c r="C47"/>
  <c r="B47"/>
  <c r="K46"/>
  <c r="J46"/>
  <c r="I46"/>
  <c r="H46"/>
  <c r="G46"/>
  <c r="F46"/>
  <c r="E46"/>
  <c r="D46"/>
  <c r="C46"/>
  <c r="B46"/>
  <c r="K45"/>
  <c r="J45"/>
  <c r="I45"/>
  <c r="H45"/>
  <c r="G45"/>
  <c r="F45"/>
  <c r="E45"/>
  <c r="D45"/>
  <c r="C45"/>
  <c r="B45"/>
  <c r="K44"/>
  <c r="J44"/>
  <c r="I44"/>
  <c r="H44"/>
  <c r="G44"/>
  <c r="F44"/>
  <c r="E44"/>
  <c r="D44"/>
  <c r="C44"/>
  <c r="B44"/>
  <c r="K43"/>
  <c r="J43"/>
  <c r="I43"/>
  <c r="H43"/>
  <c r="G43"/>
  <c r="F43"/>
  <c r="E43"/>
  <c r="D43"/>
  <c r="C43"/>
  <c r="B43"/>
  <c r="K42"/>
  <c r="J42"/>
  <c r="I42"/>
  <c r="H42"/>
  <c r="G42"/>
  <c r="F42"/>
  <c r="E42"/>
  <c r="D42"/>
  <c r="C42"/>
  <c r="B42"/>
  <c r="K41"/>
  <c r="J41"/>
  <c r="I41"/>
  <c r="H41"/>
  <c r="G41"/>
  <c r="F41"/>
  <c r="E41"/>
  <c r="D41"/>
  <c r="C41"/>
  <c r="B41"/>
  <c r="K40"/>
  <c r="J40"/>
  <c r="I40"/>
  <c r="H40"/>
  <c r="G40"/>
  <c r="F40"/>
  <c r="E40"/>
  <c r="D40"/>
  <c r="C40"/>
  <c r="B40"/>
  <c r="K39"/>
  <c r="J39"/>
  <c r="I39"/>
  <c r="H39"/>
  <c r="G39"/>
  <c r="F39"/>
  <c r="E39"/>
  <c r="D39"/>
  <c r="C39"/>
  <c r="B39"/>
  <c r="K38"/>
  <c r="J38"/>
  <c r="I38"/>
  <c r="H38"/>
  <c r="G38"/>
  <c r="F38"/>
  <c r="E38"/>
  <c r="D38"/>
  <c r="C38"/>
  <c r="B38"/>
  <c r="K37"/>
  <c r="J37"/>
  <c r="I37"/>
  <c r="H37"/>
  <c r="G37"/>
  <c r="F37"/>
  <c r="E37"/>
  <c r="D37"/>
  <c r="C37"/>
  <c r="B37"/>
  <c r="K36"/>
  <c r="J36"/>
  <c r="I36"/>
  <c r="H36"/>
  <c r="G36"/>
  <c r="F36"/>
  <c r="E36"/>
  <c r="D36"/>
  <c r="C36"/>
  <c r="B36"/>
  <c r="K35"/>
  <c r="J35"/>
  <c r="I35"/>
  <c r="H35"/>
  <c r="G35"/>
  <c r="F35"/>
  <c r="E35"/>
  <c r="D35"/>
  <c r="C35"/>
  <c r="B35"/>
  <c r="K34"/>
  <c r="J34"/>
  <c r="I34"/>
  <c r="H34"/>
  <c r="G34"/>
  <c r="F34"/>
  <c r="E34"/>
  <c r="D34"/>
  <c r="C34"/>
  <c r="B34"/>
  <c r="K33"/>
  <c r="J33"/>
  <c r="I33"/>
  <c r="H33"/>
  <c r="G33"/>
  <c r="F33"/>
  <c r="E33"/>
  <c r="D33"/>
  <c r="C33"/>
  <c r="B33"/>
  <c r="K32"/>
  <c r="J32"/>
  <c r="I32"/>
  <c r="H32"/>
  <c r="G32"/>
  <c r="F32"/>
  <c r="E32"/>
  <c r="D32"/>
  <c r="C32"/>
  <c r="B32"/>
  <c r="K31"/>
  <c r="J31"/>
  <c r="I31"/>
  <c r="H31"/>
  <c r="G31"/>
  <c r="F31"/>
  <c r="E31"/>
  <c r="D31"/>
  <c r="C31"/>
  <c r="B31"/>
  <c r="K30"/>
  <c r="J30"/>
  <c r="I30"/>
  <c r="H30"/>
  <c r="G30"/>
  <c r="F30"/>
  <c r="E30"/>
  <c r="D30"/>
  <c r="C30"/>
  <c r="B30"/>
  <c r="K29"/>
  <c r="J29"/>
  <c r="I29"/>
  <c r="H29"/>
  <c r="G29"/>
  <c r="F29"/>
  <c r="E29"/>
  <c r="D29"/>
  <c r="C29"/>
  <c r="B29"/>
  <c r="K28"/>
  <c r="J28"/>
  <c r="I28"/>
  <c r="H28"/>
  <c r="G28"/>
  <c r="F28"/>
  <c r="E28"/>
  <c r="D28"/>
  <c r="C28"/>
  <c r="B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B26"/>
  <c r="K25"/>
  <c r="J25"/>
  <c r="I25"/>
  <c r="H25"/>
  <c r="G25"/>
  <c r="F25"/>
  <c r="E25"/>
  <c r="D25"/>
  <c r="C25"/>
  <c r="B25"/>
  <c r="K24"/>
  <c r="J24"/>
  <c r="I24"/>
  <c r="H24"/>
  <c r="G24"/>
  <c r="F24"/>
  <c r="E24"/>
  <c r="D24"/>
  <c r="C24"/>
  <c r="B24"/>
  <c r="K23"/>
  <c r="J23"/>
  <c r="I23"/>
  <c r="H23"/>
  <c r="G23"/>
  <c r="F23"/>
  <c r="E23"/>
  <c r="D23"/>
  <c r="C23"/>
  <c r="B23"/>
  <c r="K22"/>
  <c r="J22"/>
  <c r="I22"/>
  <c r="H22"/>
  <c r="G22"/>
  <c r="F22"/>
  <c r="E22"/>
  <c r="D22"/>
  <c r="C22"/>
  <c r="B22"/>
  <c r="K21"/>
  <c r="J21"/>
  <c r="I21"/>
  <c r="H21"/>
  <c r="G21"/>
  <c r="F21"/>
  <c r="E21"/>
  <c r="D21"/>
  <c r="C21"/>
  <c r="B21"/>
  <c r="K20"/>
  <c r="J20"/>
  <c r="I20"/>
  <c r="H20"/>
  <c r="G20"/>
  <c r="F20"/>
  <c r="E20"/>
  <c r="D20"/>
  <c r="C20"/>
  <c r="B20"/>
  <c r="K19"/>
  <c r="J19"/>
  <c r="I19"/>
  <c r="H19"/>
  <c r="G19"/>
  <c r="F19"/>
  <c r="E19"/>
  <c r="D19"/>
  <c r="C19"/>
  <c r="B19"/>
  <c r="K18"/>
  <c r="J18"/>
  <c r="I18"/>
  <c r="H18"/>
  <c r="G18"/>
  <c r="F18"/>
  <c r="E18"/>
  <c r="D18"/>
  <c r="C18"/>
  <c r="B18"/>
  <c r="K17"/>
  <c r="J17"/>
  <c r="I17"/>
  <c r="H17"/>
  <c r="G17"/>
  <c r="F17"/>
  <c r="E17"/>
  <c r="D17"/>
  <c r="C17"/>
  <c r="B17"/>
  <c r="K16"/>
  <c r="J16"/>
  <c r="I16"/>
  <c r="H16"/>
  <c r="G16"/>
  <c r="F16"/>
  <c r="E16"/>
  <c r="D16"/>
  <c r="C16"/>
  <c r="B16"/>
  <c r="K15"/>
  <c r="J15"/>
  <c r="I15"/>
  <c r="H15"/>
  <c r="G15"/>
  <c r="F15"/>
  <c r="E15"/>
  <c r="D15"/>
  <c r="C15"/>
  <c r="B15"/>
  <c r="K14"/>
  <c r="J14"/>
  <c r="I14"/>
  <c r="H14"/>
  <c r="G14"/>
  <c r="F14"/>
  <c r="E14"/>
  <c r="D14"/>
  <c r="C14"/>
  <c r="B14"/>
  <c r="K13"/>
  <c r="J13"/>
  <c r="I13"/>
  <c r="H13"/>
  <c r="G13"/>
  <c r="F13"/>
  <c r="E13"/>
  <c r="D13"/>
  <c r="C13"/>
  <c r="B13"/>
  <c r="K12"/>
  <c r="J12"/>
  <c r="I12"/>
  <c r="H12"/>
  <c r="G12"/>
  <c r="F12"/>
  <c r="E12"/>
  <c r="D12"/>
  <c r="C12"/>
  <c r="B12"/>
  <c r="K11"/>
  <c r="J11"/>
  <c r="I11"/>
  <c r="H11"/>
  <c r="G11"/>
  <c r="F11"/>
  <c r="E11"/>
  <c r="D11"/>
  <c r="C11"/>
  <c r="B11"/>
  <c r="K10"/>
  <c r="J10"/>
  <c r="I10"/>
  <c r="H10"/>
  <c r="G10"/>
  <c r="F10"/>
  <c r="E10"/>
  <c r="D10"/>
  <c r="C10"/>
  <c r="B10"/>
  <c r="K9"/>
  <c r="J9"/>
  <c r="I9"/>
  <c r="H9"/>
  <c r="G9"/>
  <c r="F9"/>
  <c r="E9"/>
  <c r="D9"/>
  <c r="C9"/>
  <c r="B9"/>
  <c r="K8"/>
  <c r="J8"/>
  <c r="I8"/>
  <c r="H8"/>
  <c r="G8"/>
  <c r="F8"/>
  <c r="E8"/>
  <c r="D8"/>
  <c r="C8"/>
  <c r="B8"/>
  <c r="K7"/>
  <c r="J7"/>
  <c r="I7"/>
  <c r="H7"/>
  <c r="G7"/>
  <c r="F7"/>
  <c r="E7"/>
  <c r="D7"/>
  <c r="C7"/>
  <c r="B7"/>
  <c r="K6"/>
  <c r="J6"/>
  <c r="I6"/>
  <c r="H6"/>
  <c r="G6"/>
  <c r="F6"/>
  <c r="E6"/>
  <c r="D6"/>
  <c r="C6"/>
  <c r="B6"/>
  <c r="K5"/>
  <c r="J5"/>
  <c r="I5"/>
  <c r="H5"/>
  <c r="G5"/>
  <c r="F5"/>
  <c r="E5"/>
  <c r="D5"/>
  <c r="C5"/>
  <c r="B5"/>
  <c r="B27"/>
  <c r="K57" i="6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M58"/>
  <c r="K57" i="5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M58"/>
  <c r="K57" i="4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M58"/>
  <c r="L5" i="2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K58" i="3"/>
  <c r="J58"/>
  <c r="I58"/>
  <c r="H58"/>
  <c r="G58"/>
  <c r="F58"/>
  <c r="E58"/>
  <c r="D58"/>
  <c r="C58"/>
  <c r="B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K58" i="2"/>
  <c r="K58" i="5" s="1"/>
  <c r="J58" i="2"/>
  <c r="J58" i="5" s="1"/>
  <c r="I58" i="2"/>
  <c r="H58"/>
  <c r="G58"/>
  <c r="F58"/>
  <c r="E58"/>
  <c r="D58"/>
  <c r="C58"/>
  <c r="B58"/>
  <c r="L58" s="1"/>
  <c r="L56" i="1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57"/>
  <c r="K58"/>
  <c r="J58"/>
  <c r="I58"/>
  <c r="H58"/>
  <c r="G58"/>
  <c r="F58"/>
  <c r="E58"/>
  <c r="D58"/>
  <c r="C58"/>
  <c r="B58"/>
  <c r="L58" l="1"/>
  <c r="L58" i="3"/>
  <c r="C58" i="6"/>
  <c r="D58"/>
  <c r="E58"/>
  <c r="F58"/>
  <c r="G58"/>
  <c r="I58"/>
  <c r="J58"/>
  <c r="H58" i="4"/>
  <c r="I58"/>
  <c r="J58"/>
  <c r="K58"/>
  <c r="B58" i="5"/>
  <c r="C58"/>
  <c r="D58"/>
  <c r="E58"/>
  <c r="F58"/>
  <c r="G58"/>
  <c r="H58"/>
  <c r="I58"/>
  <c r="B58" i="6"/>
  <c r="K58"/>
  <c r="H58"/>
  <c r="B58" i="4"/>
  <c r="C58"/>
  <c r="D58"/>
  <c r="E58"/>
  <c r="F58"/>
  <c r="G58"/>
</calcChain>
</file>

<file path=xl/sharedStrings.xml><?xml version="1.0" encoding="utf-8"?>
<sst xmlns="http://schemas.openxmlformats.org/spreadsheetml/2006/main" count="406" uniqueCount="76">
  <si>
    <t>Santé</t>
  </si>
  <si>
    <t>Trafic</t>
  </si>
  <si>
    <t>Total</t>
  </si>
  <si>
    <t>Neuchâtel</t>
  </si>
  <si>
    <t>Hauterive</t>
  </si>
  <si>
    <t>Saint-Blaise</t>
  </si>
  <si>
    <t>Cornaux</t>
  </si>
  <si>
    <t>Cressier</t>
  </si>
  <si>
    <t>Enges</t>
  </si>
  <si>
    <t>Le Landeron</t>
  </si>
  <si>
    <t>Lignières</t>
  </si>
  <si>
    <t>Boudry</t>
  </si>
  <si>
    <t>Cortaillod</t>
  </si>
  <si>
    <t>Colombier</t>
  </si>
  <si>
    <t>Auvernier</t>
  </si>
  <si>
    <t>Peseux</t>
  </si>
  <si>
    <t>Corcelles-Cormondrèche</t>
  </si>
  <si>
    <t>Bôle</t>
  </si>
  <si>
    <t>Rochefort</t>
  </si>
  <si>
    <t>Brot-Dessous</t>
  </si>
  <si>
    <t>Bevaix</t>
  </si>
  <si>
    <t>Gorgier</t>
  </si>
  <si>
    <t>Saint-Aubin-Sauges</t>
  </si>
  <si>
    <t>Fresens</t>
  </si>
  <si>
    <t>Montalchez</t>
  </si>
  <si>
    <t>Vaumarcus</t>
  </si>
  <si>
    <t>La Côte-aux-Fées</t>
  </si>
  <si>
    <t>Les Verrières</t>
  </si>
  <si>
    <t>Cernier</t>
  </si>
  <si>
    <t>Chézard-Saint-Martin</t>
  </si>
  <si>
    <t>Dombresson</t>
  </si>
  <si>
    <t>Villiers</t>
  </si>
  <si>
    <t>Le Pâquier</t>
  </si>
  <si>
    <t>Savagnier</t>
  </si>
  <si>
    <t>Fenin-Vilars-Saules</t>
  </si>
  <si>
    <t>Fontaines</t>
  </si>
  <si>
    <t>Engollon</t>
  </si>
  <si>
    <t>Fontainemelon</t>
  </si>
  <si>
    <t>Les Hauts-Geneveys</t>
  </si>
  <si>
    <t>Boudevilliers</t>
  </si>
  <si>
    <t>Valangin</t>
  </si>
  <si>
    <t>Coffrane</t>
  </si>
  <si>
    <t>Les Geneveys/Coffrane</t>
  </si>
  <si>
    <t>Montmollin</t>
  </si>
  <si>
    <t>Le Locle</t>
  </si>
  <si>
    <t>Les Brenets</t>
  </si>
  <si>
    <t>Le Cerneux-Péquignot</t>
  </si>
  <si>
    <t>La Brévine</t>
  </si>
  <si>
    <t>La Chaux-du-Milieu</t>
  </si>
  <si>
    <t>Les Ponts-de-Martel</t>
  </si>
  <si>
    <t>Brot-Plamboz</t>
  </si>
  <si>
    <t>La Chaux-de-Fonds</t>
  </si>
  <si>
    <t>Les Planchettes</t>
  </si>
  <si>
    <t>La Sagne</t>
  </si>
  <si>
    <t>Ensemble des communes</t>
  </si>
  <si>
    <t>La Tène</t>
  </si>
  <si>
    <t>Val-de-Travers</t>
  </si>
  <si>
    <t>population</t>
  </si>
  <si>
    <t>au</t>
  </si>
  <si>
    <t>Communes</t>
  </si>
  <si>
    <t>Adminis- tration</t>
  </si>
  <si>
    <t>Sécurité publique</t>
  </si>
  <si>
    <t>Enseignemt et formation</t>
  </si>
  <si>
    <t>Culture sport             et loisirs</t>
  </si>
  <si>
    <t>Prévoyance sociale</t>
  </si>
  <si>
    <t>Protection et aménagemt environnemt</t>
  </si>
  <si>
    <t>Economie publique</t>
  </si>
  <si>
    <t>Finances      et impôts</t>
  </si>
  <si>
    <t>Finances     et impôts</t>
  </si>
  <si>
    <t>Chiffres de 2009</t>
  </si>
  <si>
    <t>Comptes de fonctionnement 2010. Récapitulation fonctionnelle. Charges</t>
  </si>
  <si>
    <t>Comptes de fonctionnement 2010. Récapitulation fonctionnelle. Revenus</t>
  </si>
  <si>
    <t>Comptes de fonctionnement 2010. Récapitulation fonctionnelle. Résultats nets par habitant</t>
  </si>
  <si>
    <t>Comptes de fonctionnement 2010. Récapitulation fonctionnelle. Résultats nets</t>
  </si>
  <si>
    <t>Comptes de fonctionnement 2010. Récapitulation fonctionnelle. Charges par habitant</t>
  </si>
  <si>
    <t>Comptes de fonctionnement 2010. Récapitulation fonctionnelle. Revenus par habitant</t>
  </si>
</sst>
</file>

<file path=xl/styles.xml><?xml version="1.0" encoding="utf-8"?>
<styleSheet xmlns="http://schemas.openxmlformats.org/spreadsheetml/2006/main">
  <numFmts count="2">
    <numFmt numFmtId="164" formatCode="&quot;Fr.&quot;#,##0;&quot;Fr.&quot;\ \-#,##0"/>
    <numFmt numFmtId="165" formatCode="#,##0_ ;[Red]\-#,##0\ "/>
  </numFmts>
  <fonts count="17">
    <font>
      <sz val="10"/>
      <name val="MS Sans Serif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Small Fonts"/>
      <family val="2"/>
    </font>
    <font>
      <sz val="7.5"/>
      <name val="Arial"/>
      <family val="2"/>
    </font>
    <font>
      <b/>
      <i/>
      <sz val="7.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7.5"/>
      <color rgb="FF0000FF"/>
      <name val="Arial"/>
      <family val="2"/>
    </font>
    <font>
      <b/>
      <sz val="9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7"/>
      <name val="Arial"/>
      <family val="2"/>
    </font>
    <font>
      <b/>
      <sz val="7"/>
      <color theme="0"/>
      <name val="Arial"/>
      <family val="2"/>
    </font>
    <font>
      <sz val="7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" fontId="4" fillId="0" borderId="1" applyProtection="0">
      <alignment vertical="center"/>
      <protection locked="0"/>
    </xf>
  </cellStyleXfs>
  <cellXfs count="75">
    <xf numFmtId="0" fontId="0" fillId="0" borderId="0" xfId="0"/>
    <xf numFmtId="164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Protection="1"/>
    <xf numFmtId="3" fontId="3" fillId="0" borderId="0" xfId="0" applyNumberFormat="1" applyFont="1" applyProtection="1"/>
    <xf numFmtId="0" fontId="1" fillId="0" borderId="2" xfId="0" applyFont="1" applyBorder="1" applyAlignment="1" applyProtection="1">
      <alignment horizontal="right" vertical="center"/>
    </xf>
    <xf numFmtId="4" fontId="2" fillId="0" borderId="0" xfId="0" applyNumberFormat="1" applyFont="1" applyProtection="1"/>
    <xf numFmtId="3" fontId="5" fillId="0" borderId="7" xfId="0" applyNumberFormat="1" applyFont="1" applyBorder="1" applyAlignment="1" applyProtection="1">
      <alignment vertical="center"/>
    </xf>
    <xf numFmtId="3" fontId="5" fillId="0" borderId="8" xfId="0" applyNumberFormat="1" applyFont="1" applyBorder="1" applyAlignment="1" applyProtection="1">
      <alignment vertical="center"/>
    </xf>
    <xf numFmtId="3" fontId="7" fillId="2" borderId="6" xfId="1" applyFont="1" applyFill="1" applyBorder="1" applyAlignment="1" applyProtection="1">
      <alignment vertical="center"/>
    </xf>
    <xf numFmtId="3" fontId="6" fillId="2" borderId="6" xfId="1" applyFont="1" applyFill="1" applyBorder="1" applyAlignment="1" applyProtection="1">
      <alignment vertical="center"/>
    </xf>
    <xf numFmtId="3" fontId="5" fillId="0" borderId="10" xfId="0" applyNumberFormat="1" applyFont="1" applyBorder="1" applyAlignment="1" applyProtection="1">
      <alignment vertical="center"/>
    </xf>
    <xf numFmtId="3" fontId="7" fillId="2" borderId="3" xfId="1" applyFont="1" applyFill="1" applyBorder="1" applyAlignment="1" applyProtection="1">
      <alignment vertical="center"/>
    </xf>
    <xf numFmtId="3" fontId="5" fillId="0" borderId="4" xfId="0" applyNumberFormat="1" applyFont="1" applyBorder="1" applyAlignment="1" applyProtection="1">
      <alignment vertical="center"/>
    </xf>
    <xf numFmtId="165" fontId="10" fillId="0" borderId="5" xfId="0" applyNumberFormat="1" applyFont="1" applyBorder="1" applyAlignment="1" applyProtection="1">
      <alignment vertical="center"/>
    </xf>
    <xf numFmtId="165" fontId="10" fillId="0" borderId="8" xfId="0" applyNumberFormat="1" applyFont="1" applyBorder="1" applyAlignment="1" applyProtection="1">
      <alignment vertical="center"/>
    </xf>
    <xf numFmtId="3" fontId="7" fillId="2" borderId="9" xfId="1" applyFont="1" applyFill="1" applyBorder="1" applyAlignment="1" applyProtection="1">
      <alignment vertical="center"/>
    </xf>
    <xf numFmtId="165" fontId="10" fillId="0" borderId="11" xfId="0" applyNumberFormat="1" applyFont="1" applyBorder="1" applyAlignment="1" applyProtection="1">
      <alignment vertical="center"/>
    </xf>
    <xf numFmtId="3" fontId="1" fillId="2" borderId="6" xfId="1" applyFont="1" applyFill="1" applyBorder="1" applyAlignment="1" applyProtection="1">
      <alignment vertical="center"/>
    </xf>
    <xf numFmtId="3" fontId="2" fillId="0" borderId="7" xfId="0" applyNumberFormat="1" applyFont="1" applyBorder="1" applyAlignment="1" applyProtection="1">
      <alignment vertical="center"/>
    </xf>
    <xf numFmtId="3" fontId="2" fillId="0" borderId="8" xfId="0" applyNumberFormat="1" applyFont="1" applyBorder="1" applyAlignment="1" applyProtection="1">
      <alignment vertical="center"/>
    </xf>
    <xf numFmtId="3" fontId="9" fillId="2" borderId="6" xfId="1" applyFont="1" applyFill="1" applyBorder="1" applyAlignment="1" applyProtection="1">
      <alignment vertical="center"/>
    </xf>
    <xf numFmtId="3" fontId="1" fillId="2" borderId="15" xfId="1" applyFont="1" applyFill="1" applyBorder="1" applyAlignment="1" applyProtection="1">
      <alignment vertical="center"/>
    </xf>
    <xf numFmtId="3" fontId="2" fillId="0" borderId="16" xfId="0" applyNumberFormat="1" applyFont="1" applyBorder="1" applyAlignment="1" applyProtection="1">
      <alignment vertical="center"/>
    </xf>
    <xf numFmtId="3" fontId="2" fillId="0" borderId="17" xfId="0" applyNumberFormat="1" applyFont="1" applyBorder="1" applyAlignment="1" applyProtection="1">
      <alignment vertical="center"/>
    </xf>
    <xf numFmtId="3" fontId="2" fillId="0" borderId="19" xfId="0" applyNumberFormat="1" applyFont="1" applyBorder="1" applyAlignment="1" applyProtection="1">
      <alignment vertical="center"/>
    </xf>
    <xf numFmtId="3" fontId="2" fillId="0" borderId="20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164" fontId="12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4" fillId="0" borderId="0" xfId="0" applyFont="1" applyProtection="1"/>
    <xf numFmtId="3" fontId="2" fillId="0" borderId="0" xfId="0" applyNumberFormat="1" applyFont="1" applyAlignment="1" applyProtection="1">
      <alignment vertical="center"/>
    </xf>
    <xf numFmtId="0" fontId="8" fillId="3" borderId="0" xfId="0" applyFont="1" applyFill="1" applyAlignment="1" applyProtection="1">
      <alignment vertical="center"/>
    </xf>
    <xf numFmtId="0" fontId="14" fillId="3" borderId="0" xfId="0" applyFont="1" applyFill="1" applyProtection="1"/>
    <xf numFmtId="0" fontId="15" fillId="3" borderId="0" xfId="0" applyFont="1" applyFill="1" applyAlignment="1" applyProtection="1">
      <alignment vertical="center"/>
    </xf>
    <xf numFmtId="0" fontId="16" fillId="3" borderId="0" xfId="0" applyFont="1" applyFill="1" applyProtection="1"/>
    <xf numFmtId="0" fontId="15" fillId="0" borderId="0" xfId="0" applyFont="1" applyAlignment="1" applyProtection="1">
      <alignment vertical="center"/>
    </xf>
    <xf numFmtId="0" fontId="16" fillId="0" borderId="0" xfId="0" applyFont="1" applyProtection="1"/>
    <xf numFmtId="0" fontId="1" fillId="0" borderId="0" xfId="0" applyFont="1" applyBorder="1" applyAlignment="1" applyProtection="1">
      <alignment horizontal="right" vertical="center"/>
    </xf>
    <xf numFmtId="0" fontId="7" fillId="2" borderId="18" xfId="0" applyFont="1" applyFill="1" applyBorder="1" applyAlignment="1" applyProtection="1">
      <alignment vertical="center"/>
    </xf>
    <xf numFmtId="3" fontId="7" fillId="0" borderId="19" xfId="0" applyNumberFormat="1" applyFont="1" applyBorder="1" applyAlignment="1" applyProtection="1">
      <alignment vertical="center"/>
    </xf>
    <xf numFmtId="3" fontId="7" fillId="0" borderId="20" xfId="0" applyNumberFormat="1" applyFont="1" applyBorder="1" applyAlignment="1" applyProtection="1">
      <alignment vertical="center"/>
    </xf>
    <xf numFmtId="3" fontId="5" fillId="0" borderId="19" xfId="0" applyNumberFormat="1" applyFont="1" applyBorder="1" applyAlignment="1" applyProtection="1">
      <alignment vertical="center"/>
    </xf>
    <xf numFmtId="3" fontId="5" fillId="0" borderId="20" xfId="0" applyNumberFormat="1" applyFont="1" applyBorder="1" applyAlignment="1" applyProtection="1">
      <alignment vertical="center"/>
    </xf>
    <xf numFmtId="165" fontId="10" fillId="0" borderId="19" xfId="0" applyNumberFormat="1" applyFont="1" applyBorder="1" applyAlignment="1" applyProtection="1">
      <alignment vertical="center"/>
    </xf>
    <xf numFmtId="165" fontId="10" fillId="0" borderId="20" xfId="0" applyNumberFormat="1" applyFont="1" applyBorder="1" applyAlignment="1" applyProtection="1">
      <alignment vertical="center"/>
    </xf>
    <xf numFmtId="0" fontId="15" fillId="3" borderId="0" xfId="0" applyFont="1" applyFill="1" applyBorder="1" applyAlignment="1" applyProtection="1">
      <alignment horizontal="center" vertical="center"/>
    </xf>
    <xf numFmtId="0" fontId="15" fillId="3" borderId="0" xfId="0" applyFont="1" applyFill="1" applyAlignment="1" applyProtection="1">
      <alignment horizontal="center"/>
    </xf>
    <xf numFmtId="14" fontId="15" fillId="3" borderId="0" xfId="0" applyNumberFormat="1" applyFont="1" applyFill="1" applyAlignment="1" applyProtection="1">
      <alignment horizontal="center"/>
    </xf>
    <xf numFmtId="3" fontId="15" fillId="3" borderId="0" xfId="0" applyNumberFormat="1" applyFont="1" applyFill="1" applyAlignment="1" applyProtection="1">
      <alignment horizontal="right" vertical="center"/>
    </xf>
    <xf numFmtId="0" fontId="7" fillId="2" borderId="9" xfId="0" applyFont="1" applyFill="1" applyBorder="1" applyAlignment="1" applyProtection="1">
      <alignment vertical="center"/>
    </xf>
    <xf numFmtId="164" fontId="13" fillId="0" borderId="0" xfId="0" applyNumberFormat="1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</cellXfs>
  <cellStyles count="2">
    <cellStyle name="cadrage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60"/>
  <sheetViews>
    <sheetView tabSelected="1" zoomScale="150" workbookViewId="0">
      <pane xSplit="1" ySplit="4" topLeftCell="B11" activePane="bottomRight" state="frozenSplit"/>
      <selection activeCell="A64" sqref="A64"/>
      <selection pane="topRight" activeCell="A64" sqref="A64"/>
      <selection pane="bottomLeft" activeCell="A64" sqref="A64"/>
      <selection pane="bottomRight"/>
    </sheetView>
  </sheetViews>
  <sheetFormatPr baseColWidth="10" defaultColWidth="10.7109375" defaultRowHeight="7.5" customHeight="1"/>
  <cols>
    <col min="1" max="1" width="18.7109375" style="4" customWidth="1"/>
    <col min="2" max="6" width="8.7109375" style="4" customWidth="1"/>
    <col min="7" max="7" width="8.28515625" style="4" customWidth="1"/>
    <col min="8" max="8" width="8.7109375" style="4" customWidth="1"/>
    <col min="9" max="9" width="9.28515625" style="4" customWidth="1"/>
    <col min="10" max="11" width="8.7109375" style="4" customWidth="1"/>
    <col min="12" max="12" width="9.7109375" style="4" customWidth="1"/>
    <col min="13" max="54" width="10.7109375" style="3"/>
    <col min="55" max="16384" width="10.7109375" style="4"/>
  </cols>
  <sheetData>
    <row r="1" spans="1:12" s="2" customFormat="1" ht="20.100000000000001" customHeight="1" thickBot="1">
      <c r="A1" s="28" t="s">
        <v>70</v>
      </c>
      <c r="B1" s="1"/>
      <c r="C1" s="1"/>
      <c r="D1" s="1"/>
      <c r="E1" s="1"/>
      <c r="F1" s="1"/>
      <c r="L1" s="39"/>
    </row>
    <row r="2" spans="1:12" ht="12.6" customHeight="1">
      <c r="A2" s="63" t="s">
        <v>59</v>
      </c>
      <c r="B2" s="60" t="s">
        <v>60</v>
      </c>
      <c r="C2" s="60" t="s">
        <v>61</v>
      </c>
      <c r="D2" s="60" t="s">
        <v>62</v>
      </c>
      <c r="E2" s="60" t="s">
        <v>63</v>
      </c>
      <c r="F2" s="54" t="s">
        <v>0</v>
      </c>
      <c r="G2" s="60" t="s">
        <v>64</v>
      </c>
      <c r="H2" s="54" t="s">
        <v>1</v>
      </c>
      <c r="I2" s="60" t="s">
        <v>65</v>
      </c>
      <c r="J2" s="60" t="s">
        <v>66</v>
      </c>
      <c r="K2" s="60" t="s">
        <v>67</v>
      </c>
      <c r="L2" s="57" t="s">
        <v>2</v>
      </c>
    </row>
    <row r="3" spans="1:12" ht="12.6" customHeight="1">
      <c r="A3" s="64"/>
      <c r="B3" s="61"/>
      <c r="C3" s="61"/>
      <c r="D3" s="61"/>
      <c r="E3" s="61"/>
      <c r="F3" s="55"/>
      <c r="G3" s="61"/>
      <c r="H3" s="55"/>
      <c r="I3" s="61"/>
      <c r="J3" s="61"/>
      <c r="K3" s="61"/>
      <c r="L3" s="58"/>
    </row>
    <row r="4" spans="1:12" ht="12.6" customHeight="1" thickBot="1">
      <c r="A4" s="65"/>
      <c r="B4" s="62"/>
      <c r="C4" s="62"/>
      <c r="D4" s="62"/>
      <c r="E4" s="62"/>
      <c r="F4" s="56"/>
      <c r="G4" s="62"/>
      <c r="H4" s="56"/>
      <c r="I4" s="62"/>
      <c r="J4" s="62"/>
      <c r="K4" s="62"/>
      <c r="L4" s="59"/>
    </row>
    <row r="5" spans="1:12" ht="12.6" customHeight="1">
      <c r="A5" s="10" t="s">
        <v>3</v>
      </c>
      <c r="B5" s="8">
        <v>27902203</v>
      </c>
      <c r="C5" s="8">
        <v>18627728</v>
      </c>
      <c r="D5" s="8">
        <v>42673633</v>
      </c>
      <c r="E5" s="8">
        <v>39334239</v>
      </c>
      <c r="F5" s="8">
        <v>6720735</v>
      </c>
      <c r="G5" s="8">
        <v>29520421</v>
      </c>
      <c r="H5" s="8">
        <v>32216353</v>
      </c>
      <c r="I5" s="8">
        <v>23047482</v>
      </c>
      <c r="J5" s="8">
        <v>4258114</v>
      </c>
      <c r="K5" s="8">
        <v>37230631</v>
      </c>
      <c r="L5" s="9">
        <f t="shared" ref="L5:L56" si="0">SUM(B5:K5)</f>
        <v>261531539</v>
      </c>
    </row>
    <row r="6" spans="1:12" ht="12.6" customHeight="1">
      <c r="A6" s="10" t="s">
        <v>4</v>
      </c>
      <c r="B6" s="8">
        <v>1023635</v>
      </c>
      <c r="C6" s="8">
        <v>393495</v>
      </c>
      <c r="D6" s="8">
        <v>2762475</v>
      </c>
      <c r="E6" s="8">
        <v>1316010</v>
      </c>
      <c r="F6" s="8">
        <v>78550</v>
      </c>
      <c r="G6" s="8">
        <v>2818237</v>
      </c>
      <c r="H6" s="8">
        <v>1516142</v>
      </c>
      <c r="I6" s="8">
        <v>1805922</v>
      </c>
      <c r="J6" s="8">
        <v>38144</v>
      </c>
      <c r="K6" s="8">
        <v>1884852</v>
      </c>
      <c r="L6" s="9">
        <f t="shared" si="0"/>
        <v>13637462</v>
      </c>
    </row>
    <row r="7" spans="1:12" ht="12.6" customHeight="1">
      <c r="A7" s="10" t="s">
        <v>5</v>
      </c>
      <c r="B7" s="8">
        <v>1568154</v>
      </c>
      <c r="C7" s="8">
        <v>532129</v>
      </c>
      <c r="D7" s="8">
        <v>3809605</v>
      </c>
      <c r="E7" s="8">
        <v>1515713</v>
      </c>
      <c r="F7" s="8">
        <v>112495</v>
      </c>
      <c r="G7" s="8">
        <v>1411932</v>
      </c>
      <c r="H7" s="8">
        <v>1509975</v>
      </c>
      <c r="I7" s="8">
        <v>2115733</v>
      </c>
      <c r="J7" s="8">
        <v>2868357</v>
      </c>
      <c r="K7" s="8">
        <v>4087762</v>
      </c>
      <c r="L7" s="9">
        <f t="shared" si="0"/>
        <v>19531855</v>
      </c>
    </row>
    <row r="8" spans="1:12" ht="12.6" customHeight="1">
      <c r="A8" s="11" t="s">
        <v>55</v>
      </c>
      <c r="B8" s="8">
        <v>1798965</v>
      </c>
      <c r="C8" s="8">
        <v>542024</v>
      </c>
      <c r="D8" s="8">
        <v>8464428</v>
      </c>
      <c r="E8" s="8">
        <v>1511295</v>
      </c>
      <c r="F8" s="8">
        <v>169958</v>
      </c>
      <c r="G8" s="8">
        <v>2398335</v>
      </c>
      <c r="H8" s="8">
        <v>1985058</v>
      </c>
      <c r="I8" s="8">
        <v>4239327</v>
      </c>
      <c r="J8" s="8">
        <v>94036</v>
      </c>
      <c r="K8" s="8">
        <v>6367743</v>
      </c>
      <c r="L8" s="9">
        <f t="shared" si="0"/>
        <v>27571169</v>
      </c>
    </row>
    <row r="9" spans="1:12" ht="12.6" customHeight="1">
      <c r="A9" s="10" t="s">
        <v>6</v>
      </c>
      <c r="B9" s="8">
        <v>621799</v>
      </c>
      <c r="C9" s="8">
        <v>322187</v>
      </c>
      <c r="D9" s="8">
        <v>2150554</v>
      </c>
      <c r="E9" s="8">
        <v>508140</v>
      </c>
      <c r="F9" s="8">
        <v>53884</v>
      </c>
      <c r="G9" s="8">
        <v>616481</v>
      </c>
      <c r="H9" s="8">
        <v>528603</v>
      </c>
      <c r="I9" s="8">
        <v>1160369</v>
      </c>
      <c r="J9" s="8">
        <v>1275968</v>
      </c>
      <c r="K9" s="8">
        <v>976671</v>
      </c>
      <c r="L9" s="9">
        <f t="shared" si="0"/>
        <v>8214656</v>
      </c>
    </row>
    <row r="10" spans="1:12" ht="12.6" customHeight="1">
      <c r="A10" s="10" t="s">
        <v>7</v>
      </c>
      <c r="B10" s="8">
        <v>731479</v>
      </c>
      <c r="C10" s="8">
        <v>267421</v>
      </c>
      <c r="D10" s="8">
        <v>2903439</v>
      </c>
      <c r="E10" s="8">
        <v>345526</v>
      </c>
      <c r="F10" s="8">
        <v>69094</v>
      </c>
      <c r="G10" s="8">
        <v>1193273</v>
      </c>
      <c r="H10" s="8">
        <v>1111664</v>
      </c>
      <c r="I10" s="8">
        <v>1431467</v>
      </c>
      <c r="J10" s="8">
        <v>311745</v>
      </c>
      <c r="K10" s="8">
        <v>1244838</v>
      </c>
      <c r="L10" s="9">
        <f t="shared" si="0"/>
        <v>9609946</v>
      </c>
    </row>
    <row r="11" spans="1:12" ht="12.6" customHeight="1">
      <c r="A11" s="10" t="s">
        <v>8</v>
      </c>
      <c r="B11" s="8">
        <v>183342</v>
      </c>
      <c r="C11" s="8">
        <v>33130</v>
      </c>
      <c r="D11" s="8">
        <v>287405</v>
      </c>
      <c r="E11" s="8">
        <v>13669</v>
      </c>
      <c r="F11" s="8">
        <v>15276</v>
      </c>
      <c r="G11" s="8">
        <v>111398</v>
      </c>
      <c r="H11" s="8">
        <v>228787</v>
      </c>
      <c r="I11" s="8">
        <v>209573</v>
      </c>
      <c r="J11" s="8">
        <v>49816</v>
      </c>
      <c r="K11" s="8">
        <v>232506</v>
      </c>
      <c r="L11" s="9">
        <f t="shared" si="0"/>
        <v>1364902</v>
      </c>
    </row>
    <row r="12" spans="1:12" ht="12.6" customHeight="1">
      <c r="A12" s="10" t="s">
        <v>9</v>
      </c>
      <c r="B12" s="8">
        <v>1445579</v>
      </c>
      <c r="C12" s="8">
        <v>622250</v>
      </c>
      <c r="D12" s="8">
        <v>4785068</v>
      </c>
      <c r="E12" s="8">
        <v>1335049</v>
      </c>
      <c r="F12" s="8">
        <v>170141</v>
      </c>
      <c r="G12" s="8">
        <v>1894028</v>
      </c>
      <c r="H12" s="8">
        <v>1170134</v>
      </c>
      <c r="I12" s="8">
        <v>2863575</v>
      </c>
      <c r="J12" s="8">
        <v>3439394</v>
      </c>
      <c r="K12" s="8">
        <v>2706421</v>
      </c>
      <c r="L12" s="9">
        <f t="shared" si="0"/>
        <v>20431639</v>
      </c>
    </row>
    <row r="13" spans="1:12" ht="12.6" customHeight="1">
      <c r="A13" s="10" t="s">
        <v>10</v>
      </c>
      <c r="B13" s="8">
        <v>363216</v>
      </c>
      <c r="C13" s="8">
        <v>70680</v>
      </c>
      <c r="D13" s="8">
        <v>1488075</v>
      </c>
      <c r="E13" s="8">
        <v>148084</v>
      </c>
      <c r="F13" s="8">
        <v>34326</v>
      </c>
      <c r="G13" s="8">
        <v>390721</v>
      </c>
      <c r="H13" s="8">
        <v>498562</v>
      </c>
      <c r="I13" s="8">
        <v>635683</v>
      </c>
      <c r="J13" s="8">
        <v>995885</v>
      </c>
      <c r="K13" s="8">
        <v>369691</v>
      </c>
      <c r="L13" s="9">
        <f t="shared" si="0"/>
        <v>4994923</v>
      </c>
    </row>
    <row r="14" spans="1:12" ht="12.6" customHeight="1">
      <c r="A14" s="10" t="s">
        <v>11</v>
      </c>
      <c r="B14" s="8">
        <v>3611265</v>
      </c>
      <c r="C14" s="8">
        <v>811348</v>
      </c>
      <c r="D14" s="8">
        <v>7977690</v>
      </c>
      <c r="E14" s="8">
        <v>2005117</v>
      </c>
      <c r="F14" s="8">
        <v>174700</v>
      </c>
      <c r="G14" s="8">
        <v>2304867</v>
      </c>
      <c r="H14" s="8">
        <v>2381503</v>
      </c>
      <c r="I14" s="8">
        <v>3241453</v>
      </c>
      <c r="J14" s="8">
        <v>6624964</v>
      </c>
      <c r="K14" s="8">
        <v>2591297</v>
      </c>
      <c r="L14" s="9">
        <f t="shared" si="0"/>
        <v>31724204</v>
      </c>
    </row>
    <row r="15" spans="1:12" ht="12.6" customHeight="1">
      <c r="A15" s="10" t="s">
        <v>12</v>
      </c>
      <c r="B15" s="8">
        <v>2039480</v>
      </c>
      <c r="C15" s="8">
        <v>1358571</v>
      </c>
      <c r="D15" s="8">
        <v>6363796</v>
      </c>
      <c r="E15" s="8">
        <v>1269855</v>
      </c>
      <c r="F15" s="8">
        <v>157800</v>
      </c>
      <c r="G15" s="8">
        <v>2045448</v>
      </c>
      <c r="H15" s="8">
        <v>1333770</v>
      </c>
      <c r="I15" s="8">
        <v>3105122</v>
      </c>
      <c r="J15" s="8">
        <v>3350140</v>
      </c>
      <c r="K15" s="8">
        <v>2455711</v>
      </c>
      <c r="L15" s="9">
        <f t="shared" si="0"/>
        <v>23479693</v>
      </c>
    </row>
    <row r="16" spans="1:12" ht="12.6" customHeight="1">
      <c r="A16" s="10" t="s">
        <v>13</v>
      </c>
      <c r="B16" s="8">
        <v>1246731</v>
      </c>
      <c r="C16" s="8">
        <v>555923</v>
      </c>
      <c r="D16" s="8">
        <v>9006016</v>
      </c>
      <c r="E16" s="8">
        <v>1372171</v>
      </c>
      <c r="F16" s="8">
        <v>191195</v>
      </c>
      <c r="G16" s="8">
        <v>4336759</v>
      </c>
      <c r="H16" s="8">
        <v>1455587</v>
      </c>
      <c r="I16" s="8">
        <v>3008596</v>
      </c>
      <c r="J16" s="8">
        <v>94290</v>
      </c>
      <c r="K16" s="8">
        <v>4284318</v>
      </c>
      <c r="L16" s="9">
        <f t="shared" si="0"/>
        <v>25551586</v>
      </c>
    </row>
    <row r="17" spans="1:12" ht="12.6" customHeight="1">
      <c r="A17" s="10" t="s">
        <v>14</v>
      </c>
      <c r="B17" s="8">
        <v>790338</v>
      </c>
      <c r="C17" s="8">
        <v>315234</v>
      </c>
      <c r="D17" s="8">
        <v>1570543</v>
      </c>
      <c r="E17" s="8">
        <v>827383</v>
      </c>
      <c r="F17" s="8">
        <v>54572</v>
      </c>
      <c r="G17" s="8">
        <v>736935</v>
      </c>
      <c r="H17" s="8">
        <v>625891</v>
      </c>
      <c r="I17" s="8">
        <v>807586</v>
      </c>
      <c r="J17" s="8">
        <v>1189370</v>
      </c>
      <c r="K17" s="8">
        <v>3226342</v>
      </c>
      <c r="L17" s="9">
        <f t="shared" si="0"/>
        <v>10144194</v>
      </c>
    </row>
    <row r="18" spans="1:12" ht="12.6" customHeight="1">
      <c r="A18" s="10" t="s">
        <v>15</v>
      </c>
      <c r="B18" s="8">
        <v>1927618</v>
      </c>
      <c r="C18" s="8">
        <v>845871</v>
      </c>
      <c r="D18" s="8">
        <v>6551105</v>
      </c>
      <c r="E18" s="8">
        <v>1605844</v>
      </c>
      <c r="F18" s="8">
        <v>191275</v>
      </c>
      <c r="G18" s="8">
        <v>3527367</v>
      </c>
      <c r="H18" s="8">
        <v>1828761</v>
      </c>
      <c r="I18" s="8">
        <v>2703923</v>
      </c>
      <c r="J18" s="8">
        <v>4963322</v>
      </c>
      <c r="K18" s="8">
        <v>2532079</v>
      </c>
      <c r="L18" s="9">
        <f t="shared" si="0"/>
        <v>26677165</v>
      </c>
    </row>
    <row r="19" spans="1:12" ht="12.6" customHeight="1">
      <c r="A19" s="10" t="s">
        <v>16</v>
      </c>
      <c r="B19" s="8">
        <v>1352913</v>
      </c>
      <c r="C19" s="8">
        <v>616663</v>
      </c>
      <c r="D19" s="8">
        <v>5867281</v>
      </c>
      <c r="E19" s="8">
        <v>549067</v>
      </c>
      <c r="F19" s="8">
        <v>165990</v>
      </c>
      <c r="G19" s="8">
        <v>2769331</v>
      </c>
      <c r="H19" s="8">
        <v>2296323</v>
      </c>
      <c r="I19" s="8">
        <v>2347505</v>
      </c>
      <c r="J19" s="8">
        <v>2163985</v>
      </c>
      <c r="K19" s="8">
        <v>1910993</v>
      </c>
      <c r="L19" s="9">
        <f t="shared" si="0"/>
        <v>20040051</v>
      </c>
    </row>
    <row r="20" spans="1:12" ht="12.6" customHeight="1">
      <c r="A20" s="10" t="s">
        <v>17</v>
      </c>
      <c r="B20" s="8">
        <v>730087</v>
      </c>
      <c r="C20" s="8">
        <v>161403</v>
      </c>
      <c r="D20" s="8">
        <v>2382865</v>
      </c>
      <c r="E20" s="8">
        <v>251617</v>
      </c>
      <c r="F20" s="8">
        <v>58351</v>
      </c>
      <c r="G20" s="8">
        <v>786274</v>
      </c>
      <c r="H20" s="8">
        <v>530824</v>
      </c>
      <c r="I20" s="8">
        <v>998037</v>
      </c>
      <c r="J20" s="8">
        <v>1133177</v>
      </c>
      <c r="K20" s="8">
        <v>1198339</v>
      </c>
      <c r="L20" s="9">
        <f t="shared" si="0"/>
        <v>8230974</v>
      </c>
    </row>
    <row r="21" spans="1:12" ht="12.6" customHeight="1">
      <c r="A21" s="10" t="s">
        <v>18</v>
      </c>
      <c r="B21" s="8">
        <v>414446</v>
      </c>
      <c r="C21" s="8">
        <v>106282</v>
      </c>
      <c r="D21" s="8">
        <v>1424145</v>
      </c>
      <c r="E21" s="8">
        <v>66273</v>
      </c>
      <c r="F21" s="8">
        <v>35397</v>
      </c>
      <c r="G21" s="8">
        <v>455143</v>
      </c>
      <c r="H21" s="8">
        <v>369201</v>
      </c>
      <c r="I21" s="8">
        <v>513391</v>
      </c>
      <c r="J21" s="8">
        <v>645299</v>
      </c>
      <c r="K21" s="8">
        <v>479221</v>
      </c>
      <c r="L21" s="9">
        <f t="shared" si="0"/>
        <v>4508798</v>
      </c>
    </row>
    <row r="22" spans="1:12" ht="12.6" customHeight="1">
      <c r="A22" s="10" t="s">
        <v>19</v>
      </c>
      <c r="B22" s="8">
        <v>74659</v>
      </c>
      <c r="C22" s="8">
        <v>20288</v>
      </c>
      <c r="D22" s="8">
        <v>44723</v>
      </c>
      <c r="E22" s="8">
        <v>3134</v>
      </c>
      <c r="F22" s="8">
        <v>9008</v>
      </c>
      <c r="G22" s="8">
        <v>28516</v>
      </c>
      <c r="H22" s="8">
        <v>46426</v>
      </c>
      <c r="I22" s="8">
        <v>63038</v>
      </c>
      <c r="J22" s="8">
        <v>6550</v>
      </c>
      <c r="K22" s="8">
        <v>63851</v>
      </c>
      <c r="L22" s="9">
        <f t="shared" si="0"/>
        <v>360193</v>
      </c>
    </row>
    <row r="23" spans="1:12" ht="12.6" customHeight="1">
      <c r="A23" s="10" t="s">
        <v>20</v>
      </c>
      <c r="B23" s="8">
        <v>913114</v>
      </c>
      <c r="C23" s="8">
        <v>410424</v>
      </c>
      <c r="D23" s="8">
        <v>5159219</v>
      </c>
      <c r="E23" s="8">
        <v>719812</v>
      </c>
      <c r="F23" s="8">
        <v>132385</v>
      </c>
      <c r="G23" s="8">
        <v>1664785</v>
      </c>
      <c r="H23" s="8">
        <v>909470</v>
      </c>
      <c r="I23" s="8">
        <v>2045619</v>
      </c>
      <c r="J23" s="8">
        <v>655332</v>
      </c>
      <c r="K23" s="8">
        <v>2489305</v>
      </c>
      <c r="L23" s="9">
        <f t="shared" si="0"/>
        <v>15099465</v>
      </c>
    </row>
    <row r="24" spans="1:12" ht="12.6" customHeight="1">
      <c r="A24" s="10" t="s">
        <v>21</v>
      </c>
      <c r="B24" s="8">
        <v>716940</v>
      </c>
      <c r="C24" s="8">
        <v>264907</v>
      </c>
      <c r="D24" s="8">
        <v>2383802</v>
      </c>
      <c r="E24" s="8">
        <v>234926</v>
      </c>
      <c r="F24" s="8">
        <v>65612</v>
      </c>
      <c r="G24" s="8">
        <v>875906</v>
      </c>
      <c r="H24" s="8">
        <v>659178</v>
      </c>
      <c r="I24" s="8">
        <v>1277346</v>
      </c>
      <c r="J24" s="8">
        <v>282924</v>
      </c>
      <c r="K24" s="8">
        <v>1663639</v>
      </c>
      <c r="L24" s="9">
        <f t="shared" si="0"/>
        <v>8425180</v>
      </c>
    </row>
    <row r="25" spans="1:12" ht="12.6" customHeight="1">
      <c r="A25" s="10" t="s">
        <v>22</v>
      </c>
      <c r="B25" s="8">
        <v>921154</v>
      </c>
      <c r="C25" s="8">
        <v>374216</v>
      </c>
      <c r="D25" s="8">
        <v>3728328</v>
      </c>
      <c r="E25" s="8">
        <v>905234</v>
      </c>
      <c r="F25" s="8">
        <v>86442</v>
      </c>
      <c r="G25" s="8">
        <v>1328359</v>
      </c>
      <c r="H25" s="8">
        <v>846264</v>
      </c>
      <c r="I25" s="8">
        <v>1548932</v>
      </c>
      <c r="J25" s="8">
        <v>126124</v>
      </c>
      <c r="K25" s="8">
        <v>757364</v>
      </c>
      <c r="L25" s="9">
        <f t="shared" si="0"/>
        <v>10622417</v>
      </c>
    </row>
    <row r="26" spans="1:12" ht="12.6" customHeight="1">
      <c r="A26" s="10" t="s">
        <v>23</v>
      </c>
      <c r="B26" s="8">
        <v>67652</v>
      </c>
      <c r="C26" s="8">
        <v>13195</v>
      </c>
      <c r="D26" s="8">
        <v>346967</v>
      </c>
      <c r="E26" s="8">
        <v>11729</v>
      </c>
      <c r="F26" s="8">
        <v>10982</v>
      </c>
      <c r="G26" s="8">
        <v>105022</v>
      </c>
      <c r="H26" s="8">
        <v>14141</v>
      </c>
      <c r="I26" s="8">
        <v>126613</v>
      </c>
      <c r="J26" s="8">
        <v>33822</v>
      </c>
      <c r="K26" s="8">
        <v>44583</v>
      </c>
      <c r="L26" s="9">
        <f t="shared" si="0"/>
        <v>774706</v>
      </c>
    </row>
    <row r="27" spans="1:12" ht="12.6" customHeight="1">
      <c r="A27" s="10" t="s">
        <v>24</v>
      </c>
      <c r="B27" s="8">
        <v>78930</v>
      </c>
      <c r="C27" s="8">
        <v>18508</v>
      </c>
      <c r="D27" s="8">
        <v>397339</v>
      </c>
      <c r="E27" s="8">
        <v>12795</v>
      </c>
      <c r="F27" s="8">
        <v>9135</v>
      </c>
      <c r="G27" s="8">
        <v>87591</v>
      </c>
      <c r="H27" s="8">
        <v>186937</v>
      </c>
      <c r="I27" s="8">
        <v>175403</v>
      </c>
      <c r="J27" s="8">
        <v>56429</v>
      </c>
      <c r="K27" s="8">
        <v>69216</v>
      </c>
      <c r="L27" s="9">
        <f t="shared" si="0"/>
        <v>1092283</v>
      </c>
    </row>
    <row r="28" spans="1:12" ht="12.6" customHeight="1">
      <c r="A28" s="10" t="s">
        <v>25</v>
      </c>
      <c r="B28" s="8">
        <v>129277</v>
      </c>
      <c r="C28" s="8">
        <v>23296</v>
      </c>
      <c r="D28" s="8">
        <v>392490</v>
      </c>
      <c r="E28" s="8">
        <v>55393</v>
      </c>
      <c r="F28" s="8">
        <v>9211</v>
      </c>
      <c r="G28" s="8">
        <v>102527</v>
      </c>
      <c r="H28" s="8">
        <v>168076</v>
      </c>
      <c r="I28" s="8">
        <v>267634</v>
      </c>
      <c r="J28" s="8">
        <v>22444</v>
      </c>
      <c r="K28" s="8">
        <v>307893</v>
      </c>
      <c r="L28" s="9">
        <f t="shared" si="0"/>
        <v>1478241</v>
      </c>
    </row>
    <row r="29" spans="1:12" ht="12.6" customHeight="1">
      <c r="A29" s="11" t="s">
        <v>56</v>
      </c>
      <c r="B29" s="8">
        <v>4186956</v>
      </c>
      <c r="C29" s="8">
        <v>2852324</v>
      </c>
      <c r="D29" s="8">
        <v>16930844</v>
      </c>
      <c r="E29" s="8">
        <v>3435546</v>
      </c>
      <c r="F29" s="8">
        <v>2093712</v>
      </c>
      <c r="G29" s="8">
        <v>6673639</v>
      </c>
      <c r="H29" s="8">
        <v>5590075</v>
      </c>
      <c r="I29" s="8">
        <v>5866235</v>
      </c>
      <c r="J29" s="8">
        <v>2181111</v>
      </c>
      <c r="K29" s="8">
        <v>7838226</v>
      </c>
      <c r="L29" s="9">
        <f t="shared" si="0"/>
        <v>57648668</v>
      </c>
    </row>
    <row r="30" spans="1:12" ht="12.6" customHeight="1">
      <c r="A30" s="10" t="s">
        <v>26</v>
      </c>
      <c r="B30" s="8">
        <v>330577</v>
      </c>
      <c r="C30" s="8">
        <v>69122</v>
      </c>
      <c r="D30" s="8">
        <v>624290</v>
      </c>
      <c r="E30" s="8">
        <v>88319</v>
      </c>
      <c r="F30" s="8">
        <v>37214</v>
      </c>
      <c r="G30" s="8">
        <v>176863</v>
      </c>
      <c r="H30" s="8">
        <v>411062</v>
      </c>
      <c r="I30" s="8">
        <v>582237</v>
      </c>
      <c r="J30" s="8">
        <v>24338</v>
      </c>
      <c r="K30" s="8">
        <v>362303</v>
      </c>
      <c r="L30" s="9">
        <f t="shared" si="0"/>
        <v>2706325</v>
      </c>
    </row>
    <row r="31" spans="1:12" ht="12.6" customHeight="1">
      <c r="A31" s="10" t="s">
        <v>27</v>
      </c>
      <c r="B31" s="8">
        <v>389698</v>
      </c>
      <c r="C31" s="8">
        <v>338550</v>
      </c>
      <c r="D31" s="8">
        <v>1035601</v>
      </c>
      <c r="E31" s="8">
        <v>130124</v>
      </c>
      <c r="F31" s="8">
        <v>53799</v>
      </c>
      <c r="G31" s="8">
        <v>245978</v>
      </c>
      <c r="H31" s="8">
        <v>380288</v>
      </c>
      <c r="I31" s="8">
        <v>521431</v>
      </c>
      <c r="J31" s="8">
        <v>341411</v>
      </c>
      <c r="K31" s="8">
        <v>520695</v>
      </c>
      <c r="L31" s="9">
        <f t="shared" si="0"/>
        <v>3957575</v>
      </c>
    </row>
    <row r="32" spans="1:12" ht="12.6" customHeight="1">
      <c r="A32" s="10" t="s">
        <v>28</v>
      </c>
      <c r="B32" s="8">
        <v>691318</v>
      </c>
      <c r="C32" s="8">
        <v>488580</v>
      </c>
      <c r="D32" s="8">
        <v>2801055</v>
      </c>
      <c r="E32" s="8">
        <v>221656</v>
      </c>
      <c r="F32" s="8">
        <v>77331</v>
      </c>
      <c r="G32" s="8">
        <v>1982212</v>
      </c>
      <c r="H32" s="8">
        <v>636763</v>
      </c>
      <c r="I32" s="8">
        <v>1509543</v>
      </c>
      <c r="J32" s="8">
        <v>216607</v>
      </c>
      <c r="K32" s="8">
        <v>1064622</v>
      </c>
      <c r="L32" s="9">
        <f t="shared" si="0"/>
        <v>9689687</v>
      </c>
    </row>
    <row r="33" spans="1:12" ht="12.6" customHeight="1">
      <c r="A33" s="10" t="s">
        <v>29</v>
      </c>
      <c r="B33" s="8">
        <v>502107</v>
      </c>
      <c r="C33" s="8">
        <v>164641</v>
      </c>
      <c r="D33" s="8">
        <v>2426711</v>
      </c>
      <c r="E33" s="8">
        <v>72452</v>
      </c>
      <c r="F33" s="8">
        <v>62198</v>
      </c>
      <c r="G33" s="8">
        <v>745528</v>
      </c>
      <c r="H33" s="8">
        <v>448047</v>
      </c>
      <c r="I33" s="8">
        <v>1126472</v>
      </c>
      <c r="J33" s="8">
        <v>515326</v>
      </c>
      <c r="K33" s="8">
        <v>828001</v>
      </c>
      <c r="L33" s="9">
        <f t="shared" si="0"/>
        <v>6891483</v>
      </c>
    </row>
    <row r="34" spans="1:12" ht="12.6" customHeight="1">
      <c r="A34" s="10" t="s">
        <v>30</v>
      </c>
      <c r="B34" s="8">
        <v>433397</v>
      </c>
      <c r="C34" s="8">
        <v>159967</v>
      </c>
      <c r="D34" s="8">
        <v>3333214</v>
      </c>
      <c r="E34" s="8">
        <v>99589</v>
      </c>
      <c r="F34" s="8">
        <v>60034</v>
      </c>
      <c r="G34" s="8">
        <v>702230</v>
      </c>
      <c r="H34" s="8">
        <v>486701</v>
      </c>
      <c r="I34" s="8">
        <v>896088</v>
      </c>
      <c r="J34" s="8">
        <v>230961</v>
      </c>
      <c r="K34" s="8">
        <v>380667</v>
      </c>
      <c r="L34" s="9">
        <f t="shared" si="0"/>
        <v>6782848</v>
      </c>
    </row>
    <row r="35" spans="1:12" ht="12.6" customHeight="1">
      <c r="A35" s="10" t="s">
        <v>31</v>
      </c>
      <c r="B35" s="8">
        <v>217836</v>
      </c>
      <c r="C35" s="8">
        <v>251150</v>
      </c>
      <c r="D35" s="8">
        <v>565570</v>
      </c>
      <c r="E35" s="8">
        <v>29801</v>
      </c>
      <c r="F35" s="8">
        <v>14388</v>
      </c>
      <c r="G35" s="8">
        <v>177182</v>
      </c>
      <c r="H35" s="8">
        <v>181787</v>
      </c>
      <c r="I35" s="8">
        <v>220827</v>
      </c>
      <c r="J35" s="8">
        <v>130290</v>
      </c>
      <c r="K35" s="8">
        <v>110937</v>
      </c>
      <c r="L35" s="9">
        <f t="shared" si="0"/>
        <v>1899768</v>
      </c>
    </row>
    <row r="36" spans="1:12" ht="12.6" customHeight="1">
      <c r="A36" s="10" t="s">
        <v>32</v>
      </c>
      <c r="B36" s="8">
        <v>153723</v>
      </c>
      <c r="C36" s="8">
        <v>34051</v>
      </c>
      <c r="D36" s="8">
        <v>448697</v>
      </c>
      <c r="E36" s="8">
        <v>14596</v>
      </c>
      <c r="F36" s="8">
        <v>10916</v>
      </c>
      <c r="G36" s="8">
        <v>91867</v>
      </c>
      <c r="H36" s="8">
        <v>130505</v>
      </c>
      <c r="I36" s="8">
        <v>116085</v>
      </c>
      <c r="J36" s="8">
        <v>390615</v>
      </c>
      <c r="K36" s="8">
        <v>179958</v>
      </c>
      <c r="L36" s="9">
        <f t="shared" si="0"/>
        <v>1571013</v>
      </c>
    </row>
    <row r="37" spans="1:12" ht="12.6" customHeight="1">
      <c r="A37" s="10" t="s">
        <v>33</v>
      </c>
      <c r="B37" s="8">
        <v>357733</v>
      </c>
      <c r="C37" s="8">
        <v>109599</v>
      </c>
      <c r="D37" s="8">
        <v>2110656</v>
      </c>
      <c r="E37" s="8">
        <v>62319</v>
      </c>
      <c r="F37" s="8">
        <v>32883</v>
      </c>
      <c r="G37" s="8">
        <v>473592</v>
      </c>
      <c r="H37" s="8">
        <v>367333</v>
      </c>
      <c r="I37" s="8">
        <v>772734</v>
      </c>
      <c r="J37" s="8">
        <v>299519</v>
      </c>
      <c r="K37" s="8">
        <v>313120</v>
      </c>
      <c r="L37" s="9">
        <f t="shared" si="0"/>
        <v>4899488</v>
      </c>
    </row>
    <row r="38" spans="1:12" ht="12.6" customHeight="1">
      <c r="A38" s="10" t="s">
        <v>34</v>
      </c>
      <c r="B38" s="8">
        <v>316387</v>
      </c>
      <c r="C38" s="8">
        <v>124293</v>
      </c>
      <c r="D38" s="8">
        <v>1333165</v>
      </c>
      <c r="E38" s="8">
        <v>59064</v>
      </c>
      <c r="F38" s="8">
        <v>22531</v>
      </c>
      <c r="G38" s="8">
        <v>308089</v>
      </c>
      <c r="H38" s="8">
        <v>197187</v>
      </c>
      <c r="I38" s="8">
        <v>566234</v>
      </c>
      <c r="J38" s="8">
        <v>241796</v>
      </c>
      <c r="K38" s="8">
        <v>648909</v>
      </c>
      <c r="L38" s="9">
        <f t="shared" si="0"/>
        <v>3817655</v>
      </c>
    </row>
    <row r="39" spans="1:12" ht="12.6" customHeight="1">
      <c r="A39" s="10" t="s">
        <v>35</v>
      </c>
      <c r="B39" s="8">
        <v>386900</v>
      </c>
      <c r="C39" s="8">
        <v>103176</v>
      </c>
      <c r="D39" s="8">
        <v>1843466</v>
      </c>
      <c r="E39" s="8">
        <v>95860</v>
      </c>
      <c r="F39" s="8">
        <v>44023</v>
      </c>
      <c r="G39" s="8">
        <v>477291</v>
      </c>
      <c r="H39" s="8">
        <v>304431</v>
      </c>
      <c r="I39" s="8">
        <v>990856</v>
      </c>
      <c r="J39" s="8">
        <v>91422</v>
      </c>
      <c r="K39" s="8">
        <v>850903</v>
      </c>
      <c r="L39" s="9">
        <f t="shared" si="0"/>
        <v>5188328</v>
      </c>
    </row>
    <row r="40" spans="1:12" ht="12.6" customHeight="1">
      <c r="A40" s="10" t="s">
        <v>36</v>
      </c>
      <c r="B40" s="8">
        <v>76717</v>
      </c>
      <c r="C40" s="8">
        <v>15430</v>
      </c>
      <c r="D40" s="8">
        <v>81912</v>
      </c>
      <c r="E40" s="8">
        <v>22923</v>
      </c>
      <c r="F40" s="8">
        <v>4068</v>
      </c>
      <c r="G40" s="8">
        <v>36156</v>
      </c>
      <c r="H40" s="8">
        <v>10481</v>
      </c>
      <c r="I40" s="8">
        <v>90109</v>
      </c>
      <c r="J40" s="8">
        <v>32455</v>
      </c>
      <c r="K40" s="8">
        <v>46771</v>
      </c>
      <c r="L40" s="9">
        <f t="shared" si="0"/>
        <v>417022</v>
      </c>
    </row>
    <row r="41" spans="1:12" ht="12.6" customHeight="1">
      <c r="A41" s="10" t="s">
        <v>37</v>
      </c>
      <c r="B41" s="8">
        <v>572105</v>
      </c>
      <c r="C41" s="8">
        <v>475741</v>
      </c>
      <c r="D41" s="8">
        <v>2551773</v>
      </c>
      <c r="E41" s="8">
        <v>147409</v>
      </c>
      <c r="F41" s="8">
        <v>59860</v>
      </c>
      <c r="G41" s="8">
        <v>992749</v>
      </c>
      <c r="H41" s="8">
        <v>623244</v>
      </c>
      <c r="I41" s="8">
        <v>1061048</v>
      </c>
      <c r="J41" s="8">
        <v>55954</v>
      </c>
      <c r="K41" s="8">
        <v>1071555</v>
      </c>
      <c r="L41" s="9">
        <f t="shared" si="0"/>
        <v>7611438</v>
      </c>
    </row>
    <row r="42" spans="1:12" ht="12.6" customHeight="1">
      <c r="A42" s="10" t="s">
        <v>38</v>
      </c>
      <c r="B42" s="8">
        <v>320378</v>
      </c>
      <c r="C42" s="8">
        <v>98879</v>
      </c>
      <c r="D42" s="8">
        <v>1006352</v>
      </c>
      <c r="E42" s="8">
        <v>36807</v>
      </c>
      <c r="F42" s="8">
        <v>26106</v>
      </c>
      <c r="G42" s="8">
        <v>371615</v>
      </c>
      <c r="H42" s="8">
        <v>438405</v>
      </c>
      <c r="I42" s="8">
        <v>680678</v>
      </c>
      <c r="J42" s="8">
        <v>161828</v>
      </c>
      <c r="K42" s="8">
        <v>354030</v>
      </c>
      <c r="L42" s="9">
        <f t="shared" si="0"/>
        <v>3495078</v>
      </c>
    </row>
    <row r="43" spans="1:12" ht="12.6" customHeight="1">
      <c r="A43" s="10" t="s">
        <v>39</v>
      </c>
      <c r="B43" s="8">
        <v>269520</v>
      </c>
      <c r="C43" s="8">
        <v>269100</v>
      </c>
      <c r="D43" s="8">
        <v>1519957</v>
      </c>
      <c r="E43" s="8">
        <v>48067</v>
      </c>
      <c r="F43" s="8">
        <v>29567</v>
      </c>
      <c r="G43" s="8">
        <v>354240</v>
      </c>
      <c r="H43" s="8">
        <v>252179</v>
      </c>
      <c r="I43" s="8">
        <v>446887</v>
      </c>
      <c r="J43" s="8">
        <v>242204</v>
      </c>
      <c r="K43" s="8">
        <v>221040</v>
      </c>
      <c r="L43" s="9">
        <f t="shared" si="0"/>
        <v>3652761</v>
      </c>
    </row>
    <row r="44" spans="1:12" ht="12.6" customHeight="1">
      <c r="A44" s="10" t="s">
        <v>40</v>
      </c>
      <c r="B44" s="8">
        <v>191539</v>
      </c>
      <c r="C44" s="8">
        <v>132672</v>
      </c>
      <c r="D44" s="8">
        <v>439391</v>
      </c>
      <c r="E44" s="8">
        <v>88205</v>
      </c>
      <c r="F44" s="8">
        <v>14481</v>
      </c>
      <c r="G44" s="8">
        <v>184789</v>
      </c>
      <c r="H44" s="8">
        <v>93825</v>
      </c>
      <c r="I44" s="8">
        <v>197269</v>
      </c>
      <c r="J44" s="8">
        <v>72242</v>
      </c>
      <c r="K44" s="8">
        <v>233762</v>
      </c>
      <c r="L44" s="9">
        <f t="shared" si="0"/>
        <v>1648175</v>
      </c>
    </row>
    <row r="45" spans="1:12" ht="12.6" customHeight="1">
      <c r="A45" s="10" t="s">
        <v>41</v>
      </c>
      <c r="B45" s="8">
        <v>301933</v>
      </c>
      <c r="C45" s="8">
        <v>76057</v>
      </c>
      <c r="D45" s="8">
        <v>1176978</v>
      </c>
      <c r="E45" s="8">
        <v>97122</v>
      </c>
      <c r="F45" s="8">
        <v>19707</v>
      </c>
      <c r="G45" s="8">
        <v>288164</v>
      </c>
      <c r="H45" s="8">
        <v>135167</v>
      </c>
      <c r="I45" s="8">
        <v>321775</v>
      </c>
      <c r="J45" s="8">
        <v>247931</v>
      </c>
      <c r="K45" s="8">
        <v>169472</v>
      </c>
      <c r="L45" s="9">
        <f t="shared" si="0"/>
        <v>2834306</v>
      </c>
    </row>
    <row r="46" spans="1:12" ht="12.6" customHeight="1">
      <c r="A46" s="10" t="s">
        <v>42</v>
      </c>
      <c r="B46" s="8">
        <v>642244</v>
      </c>
      <c r="C46" s="8">
        <v>214099</v>
      </c>
      <c r="D46" s="8">
        <v>2095581</v>
      </c>
      <c r="E46" s="8">
        <v>548529</v>
      </c>
      <c r="F46" s="8">
        <v>58682</v>
      </c>
      <c r="G46" s="8">
        <v>649952</v>
      </c>
      <c r="H46" s="8">
        <v>453603</v>
      </c>
      <c r="I46" s="8">
        <v>1074978</v>
      </c>
      <c r="J46" s="8">
        <v>116732</v>
      </c>
      <c r="K46" s="8">
        <v>490385</v>
      </c>
      <c r="L46" s="9">
        <f t="shared" si="0"/>
        <v>6344785</v>
      </c>
    </row>
    <row r="47" spans="1:12" ht="12.6" customHeight="1">
      <c r="A47" s="10" t="s">
        <v>43</v>
      </c>
      <c r="B47" s="8">
        <v>243102</v>
      </c>
      <c r="C47" s="8">
        <v>61922</v>
      </c>
      <c r="D47" s="8">
        <v>927883</v>
      </c>
      <c r="E47" s="8">
        <v>40604</v>
      </c>
      <c r="F47" s="8">
        <v>18973</v>
      </c>
      <c r="G47" s="8">
        <v>206746</v>
      </c>
      <c r="H47" s="8">
        <v>185707</v>
      </c>
      <c r="I47" s="8">
        <v>303759</v>
      </c>
      <c r="J47" s="8">
        <v>70891</v>
      </c>
      <c r="K47" s="8">
        <v>415830</v>
      </c>
      <c r="L47" s="9">
        <f t="shared" si="0"/>
        <v>2475417</v>
      </c>
    </row>
    <row r="48" spans="1:12" ht="12.6" customHeight="1">
      <c r="A48" s="10" t="s">
        <v>44</v>
      </c>
      <c r="B48" s="8">
        <v>5500220</v>
      </c>
      <c r="C48" s="8">
        <v>3159872</v>
      </c>
      <c r="D48" s="8">
        <v>18387417</v>
      </c>
      <c r="E48" s="8">
        <v>7650962</v>
      </c>
      <c r="F48" s="8">
        <v>660370</v>
      </c>
      <c r="G48" s="8">
        <v>8543662</v>
      </c>
      <c r="H48" s="8">
        <v>4671236</v>
      </c>
      <c r="I48" s="8">
        <v>10286431</v>
      </c>
      <c r="J48" s="8">
        <v>4617155</v>
      </c>
      <c r="K48" s="8">
        <v>10657397</v>
      </c>
      <c r="L48" s="9">
        <f t="shared" si="0"/>
        <v>74134722</v>
      </c>
    </row>
    <row r="49" spans="1:13" ht="12.6" customHeight="1">
      <c r="A49" s="10" t="s">
        <v>45</v>
      </c>
      <c r="B49" s="8">
        <v>558128</v>
      </c>
      <c r="C49" s="8">
        <v>297537</v>
      </c>
      <c r="D49" s="8">
        <v>1269697</v>
      </c>
      <c r="E49" s="8">
        <v>436348</v>
      </c>
      <c r="F49" s="8">
        <v>12867</v>
      </c>
      <c r="G49" s="8">
        <v>722798</v>
      </c>
      <c r="H49" s="8">
        <v>699867</v>
      </c>
      <c r="I49" s="8">
        <v>796202</v>
      </c>
      <c r="J49" s="8">
        <v>123811</v>
      </c>
      <c r="K49" s="8">
        <v>757648</v>
      </c>
      <c r="L49" s="9">
        <f t="shared" si="0"/>
        <v>5674903</v>
      </c>
    </row>
    <row r="50" spans="1:13" ht="12.6" customHeight="1">
      <c r="A50" s="10" t="s">
        <v>46</v>
      </c>
      <c r="B50" s="8">
        <v>117165</v>
      </c>
      <c r="C50" s="8">
        <v>42429</v>
      </c>
      <c r="D50" s="8">
        <v>642780</v>
      </c>
      <c r="E50" s="8">
        <v>11816</v>
      </c>
      <c r="F50" s="8">
        <v>2769</v>
      </c>
      <c r="G50" s="8">
        <v>109210</v>
      </c>
      <c r="H50" s="8">
        <v>46330</v>
      </c>
      <c r="I50" s="8">
        <v>57018</v>
      </c>
      <c r="J50" s="8">
        <v>18158</v>
      </c>
      <c r="K50" s="8">
        <v>51337</v>
      </c>
      <c r="L50" s="9">
        <f t="shared" si="0"/>
        <v>1099012</v>
      </c>
    </row>
    <row r="51" spans="1:13" ht="12.6" customHeight="1">
      <c r="A51" s="10" t="s">
        <v>47</v>
      </c>
      <c r="B51" s="8">
        <v>214312</v>
      </c>
      <c r="C51" s="8">
        <v>79864</v>
      </c>
      <c r="D51" s="8">
        <v>1014957</v>
      </c>
      <c r="E51" s="8">
        <v>126468</v>
      </c>
      <c r="F51" s="8">
        <v>20479</v>
      </c>
      <c r="G51" s="8">
        <v>222957</v>
      </c>
      <c r="H51" s="8">
        <v>230756</v>
      </c>
      <c r="I51" s="8">
        <v>163962</v>
      </c>
      <c r="J51" s="8">
        <v>27908</v>
      </c>
      <c r="K51" s="8">
        <v>153518</v>
      </c>
      <c r="L51" s="9">
        <f t="shared" si="0"/>
        <v>2255181</v>
      </c>
    </row>
    <row r="52" spans="1:13" ht="12.6" customHeight="1">
      <c r="A52" s="10" t="s">
        <v>48</v>
      </c>
      <c r="B52" s="8">
        <v>169640</v>
      </c>
      <c r="C52" s="8">
        <v>125703</v>
      </c>
      <c r="D52" s="8">
        <v>845596</v>
      </c>
      <c r="E52" s="8">
        <v>45330</v>
      </c>
      <c r="F52" s="8">
        <v>14470</v>
      </c>
      <c r="G52" s="8">
        <v>166271</v>
      </c>
      <c r="H52" s="8">
        <v>78981</v>
      </c>
      <c r="I52" s="8">
        <v>60267</v>
      </c>
      <c r="J52" s="8">
        <v>16339</v>
      </c>
      <c r="K52" s="8">
        <v>125505</v>
      </c>
      <c r="L52" s="9">
        <f t="shared" si="0"/>
        <v>1648102</v>
      </c>
    </row>
    <row r="53" spans="1:13" ht="12.6" customHeight="1">
      <c r="A53" s="10" t="s">
        <v>49</v>
      </c>
      <c r="B53" s="8">
        <v>429416</v>
      </c>
      <c r="C53" s="8">
        <v>194714</v>
      </c>
      <c r="D53" s="8">
        <v>1940461</v>
      </c>
      <c r="E53" s="8">
        <v>245359</v>
      </c>
      <c r="F53" s="8">
        <v>45397</v>
      </c>
      <c r="G53" s="8">
        <v>486763</v>
      </c>
      <c r="H53" s="8">
        <v>417170</v>
      </c>
      <c r="I53" s="8">
        <v>821853</v>
      </c>
      <c r="J53" s="8">
        <v>46479</v>
      </c>
      <c r="K53" s="8">
        <v>451513</v>
      </c>
      <c r="L53" s="9">
        <f t="shared" si="0"/>
        <v>5079125</v>
      </c>
    </row>
    <row r="54" spans="1:13" ht="12.6" customHeight="1">
      <c r="A54" s="10" t="s">
        <v>50</v>
      </c>
      <c r="B54" s="8">
        <v>90153</v>
      </c>
      <c r="C54" s="8">
        <v>129768</v>
      </c>
      <c r="D54" s="8">
        <v>428771</v>
      </c>
      <c r="E54" s="8">
        <v>7950</v>
      </c>
      <c r="F54" s="8">
        <v>10138</v>
      </c>
      <c r="G54" s="8">
        <v>89043</v>
      </c>
      <c r="H54" s="8">
        <v>24778</v>
      </c>
      <c r="I54" s="8">
        <v>168369</v>
      </c>
      <c r="J54" s="8">
        <v>113138</v>
      </c>
      <c r="K54" s="8">
        <v>17893</v>
      </c>
      <c r="L54" s="9">
        <f t="shared" si="0"/>
        <v>1080001</v>
      </c>
    </row>
    <row r="55" spans="1:13" ht="12.6" customHeight="1">
      <c r="A55" s="10" t="s">
        <v>51</v>
      </c>
      <c r="B55" s="8">
        <v>13853068</v>
      </c>
      <c r="C55" s="8">
        <v>18359655</v>
      </c>
      <c r="D55" s="8">
        <v>55721314</v>
      </c>
      <c r="E55" s="8">
        <v>21827841</v>
      </c>
      <c r="F55" s="8">
        <v>744735</v>
      </c>
      <c r="G55" s="8">
        <v>31831797</v>
      </c>
      <c r="H55" s="8">
        <v>23931776</v>
      </c>
      <c r="I55" s="8">
        <v>31169252</v>
      </c>
      <c r="J55" s="8">
        <v>1751960</v>
      </c>
      <c r="K55" s="8">
        <v>25220022</v>
      </c>
      <c r="L55" s="9">
        <f t="shared" si="0"/>
        <v>224411420</v>
      </c>
    </row>
    <row r="56" spans="1:13" ht="12.6" customHeight="1">
      <c r="A56" s="10" t="s">
        <v>52</v>
      </c>
      <c r="B56" s="8">
        <v>88732</v>
      </c>
      <c r="C56" s="8">
        <v>32636</v>
      </c>
      <c r="D56" s="8">
        <v>264925</v>
      </c>
      <c r="E56" s="8">
        <v>8607</v>
      </c>
      <c r="F56" s="8">
        <v>6856</v>
      </c>
      <c r="G56" s="8">
        <v>182816</v>
      </c>
      <c r="H56" s="8">
        <v>72239</v>
      </c>
      <c r="I56" s="8">
        <v>49111</v>
      </c>
      <c r="J56" s="8">
        <v>8411</v>
      </c>
      <c r="K56" s="8">
        <v>53852</v>
      </c>
      <c r="L56" s="9">
        <f t="shared" si="0"/>
        <v>768185</v>
      </c>
    </row>
    <row r="57" spans="1:13" ht="12.6" customHeight="1" thickBot="1">
      <c r="A57" s="10" t="s">
        <v>53</v>
      </c>
      <c r="B57" s="8">
        <v>404214</v>
      </c>
      <c r="C57" s="8">
        <v>117808</v>
      </c>
      <c r="D57" s="8">
        <v>1442813</v>
      </c>
      <c r="E57" s="8">
        <v>137851</v>
      </c>
      <c r="F57" s="8">
        <v>36284</v>
      </c>
      <c r="G57" s="8">
        <v>345290</v>
      </c>
      <c r="H57" s="8">
        <v>454753</v>
      </c>
      <c r="I57" s="8">
        <v>674069</v>
      </c>
      <c r="J57" s="8">
        <v>490929</v>
      </c>
      <c r="K57" s="8">
        <v>759316</v>
      </c>
      <c r="L57" s="9">
        <f>SUM(B57:K57)</f>
        <v>4863327</v>
      </c>
    </row>
    <row r="58" spans="1:13" ht="20.100000000000001" customHeight="1" thickBot="1">
      <c r="A58" s="40" t="s">
        <v>54</v>
      </c>
      <c r="B58" s="41">
        <f t="shared" ref="B58:K58" si="1">SUM(B5:B57)</f>
        <v>82662194</v>
      </c>
      <c r="C58" s="41">
        <f t="shared" si="1"/>
        <v>55886512</v>
      </c>
      <c r="D58" s="41">
        <f t="shared" si="1"/>
        <v>248132818</v>
      </c>
      <c r="E58" s="41">
        <f t="shared" si="1"/>
        <v>91755599</v>
      </c>
      <c r="F58" s="41">
        <f t="shared" si="1"/>
        <v>13071352</v>
      </c>
      <c r="G58" s="41">
        <f t="shared" si="1"/>
        <v>119349145</v>
      </c>
      <c r="H58" s="41">
        <f t="shared" si="1"/>
        <v>96372306</v>
      </c>
      <c r="I58" s="41">
        <f t="shared" si="1"/>
        <v>121331108</v>
      </c>
      <c r="J58" s="41">
        <f t="shared" si="1"/>
        <v>47557552</v>
      </c>
      <c r="K58" s="41">
        <f t="shared" si="1"/>
        <v>133524453</v>
      </c>
      <c r="L58" s="42">
        <f>SUM(B58:K58)</f>
        <v>1009643039</v>
      </c>
      <c r="M58" s="32"/>
    </row>
    <row r="59" spans="1:13" ht="15" customHeight="1" thickBot="1">
      <c r="A59" s="40" t="s">
        <v>69</v>
      </c>
      <c r="B59" s="43">
        <v>88838042</v>
      </c>
      <c r="C59" s="43">
        <v>57597081</v>
      </c>
      <c r="D59" s="43">
        <v>250828660</v>
      </c>
      <c r="E59" s="43">
        <v>92604485</v>
      </c>
      <c r="F59" s="43">
        <v>12717261</v>
      </c>
      <c r="G59" s="43">
        <v>93472797</v>
      </c>
      <c r="H59" s="43">
        <v>95807551</v>
      </c>
      <c r="I59" s="43">
        <v>121362215</v>
      </c>
      <c r="J59" s="43">
        <v>45416223</v>
      </c>
      <c r="K59" s="43">
        <v>132512441</v>
      </c>
      <c r="L59" s="44">
        <v>991156756</v>
      </c>
      <c r="M59" s="7"/>
    </row>
    <row r="60" spans="1:13" ht="7.5" customHeight="1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</sheetData>
  <sheetProtection sheet="1" objects="1" scenarios="1"/>
  <mergeCells count="12">
    <mergeCell ref="F2:F4"/>
    <mergeCell ref="A2:A4"/>
    <mergeCell ref="B2:B4"/>
    <mergeCell ref="C2:C4"/>
    <mergeCell ref="D2:D4"/>
    <mergeCell ref="E2:E4"/>
    <mergeCell ref="H2:H4"/>
    <mergeCell ref="L2:L4"/>
    <mergeCell ref="G2:G4"/>
    <mergeCell ref="I2:I4"/>
    <mergeCell ref="J2:J4"/>
    <mergeCell ref="K2:K4"/>
  </mergeCells>
  <phoneticPr fontId="0" type="noConversion"/>
  <pageMargins left="0" right="0" top="0.39370078740157483" bottom="0.59055118110236227" header="0.31496062992125984" footer="0.31496062992125984"/>
  <pageSetup paperSize="9" scale="8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60"/>
  <sheetViews>
    <sheetView zoomScale="150" zoomScaleNormal="150" workbookViewId="0">
      <pane xSplit="1" ySplit="4" topLeftCell="B5" activePane="bottomRight" state="frozen"/>
      <selection activeCell="A64" sqref="A64"/>
      <selection pane="topRight" activeCell="A64" sqref="A64"/>
      <selection pane="bottomLeft" activeCell="A64" sqref="A64"/>
      <selection pane="bottomRight"/>
    </sheetView>
  </sheetViews>
  <sheetFormatPr baseColWidth="10" defaultColWidth="10.7109375" defaultRowHeight="7.5" customHeight="1"/>
  <cols>
    <col min="1" max="1" width="18.7109375" style="4" customWidth="1"/>
    <col min="2" max="5" width="8.7109375" style="4" customWidth="1"/>
    <col min="6" max="6" width="7.7109375" style="4" customWidth="1"/>
    <col min="7" max="7" width="8.7109375" style="4" customWidth="1"/>
    <col min="8" max="8" width="7.7109375" style="4" customWidth="1"/>
    <col min="9" max="9" width="9.28515625" style="4" customWidth="1"/>
    <col min="10" max="11" width="8.7109375" style="4" customWidth="1"/>
    <col min="12" max="12" width="9.7109375" style="4" customWidth="1"/>
    <col min="13" max="54" width="10.7109375" style="3"/>
    <col min="55" max="16384" width="10.7109375" style="4"/>
  </cols>
  <sheetData>
    <row r="1" spans="1:12" s="2" customFormat="1" ht="20.100000000000001" customHeight="1" thickBot="1">
      <c r="A1" s="28" t="s">
        <v>71</v>
      </c>
      <c r="B1" s="1"/>
      <c r="C1" s="1"/>
      <c r="D1" s="1"/>
      <c r="E1" s="1"/>
      <c r="F1" s="1"/>
      <c r="L1" s="6"/>
    </row>
    <row r="2" spans="1:12" ht="12.6" customHeight="1">
      <c r="A2" s="63" t="s">
        <v>59</v>
      </c>
      <c r="B2" s="60" t="s">
        <v>60</v>
      </c>
      <c r="C2" s="60" t="s">
        <v>61</v>
      </c>
      <c r="D2" s="60" t="s">
        <v>62</v>
      </c>
      <c r="E2" s="60" t="s">
        <v>63</v>
      </c>
      <c r="F2" s="54" t="s">
        <v>0</v>
      </c>
      <c r="G2" s="60" t="s">
        <v>64</v>
      </c>
      <c r="H2" s="54" t="s">
        <v>1</v>
      </c>
      <c r="I2" s="60" t="s">
        <v>65</v>
      </c>
      <c r="J2" s="60" t="s">
        <v>66</v>
      </c>
      <c r="K2" s="60" t="s">
        <v>68</v>
      </c>
      <c r="L2" s="57" t="s">
        <v>2</v>
      </c>
    </row>
    <row r="3" spans="1:12" ht="12.6" customHeight="1">
      <c r="A3" s="64"/>
      <c r="B3" s="61"/>
      <c r="C3" s="61"/>
      <c r="D3" s="61"/>
      <c r="E3" s="61"/>
      <c r="F3" s="55"/>
      <c r="G3" s="61"/>
      <c r="H3" s="55"/>
      <c r="I3" s="61"/>
      <c r="J3" s="61"/>
      <c r="K3" s="61"/>
      <c r="L3" s="58"/>
    </row>
    <row r="4" spans="1:12" ht="12.6" customHeight="1" thickBot="1">
      <c r="A4" s="65"/>
      <c r="B4" s="62"/>
      <c r="C4" s="62"/>
      <c r="D4" s="62"/>
      <c r="E4" s="62"/>
      <c r="F4" s="56"/>
      <c r="G4" s="62"/>
      <c r="H4" s="56"/>
      <c r="I4" s="62"/>
      <c r="J4" s="62"/>
      <c r="K4" s="62"/>
      <c r="L4" s="59"/>
    </row>
    <row r="5" spans="1:12" ht="14.25" customHeight="1">
      <c r="A5" s="10" t="s">
        <v>3</v>
      </c>
      <c r="B5" s="8">
        <v>19926724</v>
      </c>
      <c r="C5" s="8">
        <v>8109757</v>
      </c>
      <c r="D5" s="8">
        <v>14482925</v>
      </c>
      <c r="E5" s="8">
        <v>10243213</v>
      </c>
      <c r="F5" s="8">
        <v>5432359</v>
      </c>
      <c r="G5" s="8">
        <v>3896217</v>
      </c>
      <c r="H5" s="8">
        <v>6425754</v>
      </c>
      <c r="I5" s="8">
        <v>20642313</v>
      </c>
      <c r="J5" s="8">
        <v>5499472</v>
      </c>
      <c r="K5" s="8">
        <v>168848003</v>
      </c>
      <c r="L5" s="9">
        <f t="shared" ref="L5:L56" si="0">SUM(B5:K5)</f>
        <v>263506737</v>
      </c>
    </row>
    <row r="6" spans="1:12" ht="14.25" customHeight="1">
      <c r="A6" s="10" t="s">
        <v>4</v>
      </c>
      <c r="B6" s="8">
        <v>304387</v>
      </c>
      <c r="C6" s="8">
        <v>153724</v>
      </c>
      <c r="D6" s="8">
        <v>634473</v>
      </c>
      <c r="E6" s="8">
        <v>619545</v>
      </c>
      <c r="F6" s="8">
        <v>46</v>
      </c>
      <c r="G6" s="8">
        <v>1492316</v>
      </c>
      <c r="H6" s="8">
        <v>367887</v>
      </c>
      <c r="I6" s="8">
        <v>1602784</v>
      </c>
      <c r="J6" s="8">
        <v>169620</v>
      </c>
      <c r="K6" s="8">
        <v>7306093</v>
      </c>
      <c r="L6" s="9">
        <f t="shared" si="0"/>
        <v>12650875</v>
      </c>
    </row>
    <row r="7" spans="1:12" ht="14.25" customHeight="1">
      <c r="A7" s="10" t="s">
        <v>5</v>
      </c>
      <c r="B7" s="8">
        <v>649590</v>
      </c>
      <c r="C7" s="8">
        <v>97941</v>
      </c>
      <c r="D7" s="8">
        <v>1015672</v>
      </c>
      <c r="E7" s="8">
        <v>787417</v>
      </c>
      <c r="F7" s="8">
        <v>2731</v>
      </c>
      <c r="G7" s="8">
        <v>903</v>
      </c>
      <c r="H7" s="8">
        <v>93886</v>
      </c>
      <c r="I7" s="8">
        <v>1791124</v>
      </c>
      <c r="J7" s="8">
        <v>2871131</v>
      </c>
      <c r="K7" s="8">
        <v>11645969</v>
      </c>
      <c r="L7" s="9">
        <f t="shared" si="0"/>
        <v>18956364</v>
      </c>
    </row>
    <row r="8" spans="1:12" ht="14.25" customHeight="1">
      <c r="A8" s="11" t="s">
        <v>55</v>
      </c>
      <c r="B8" s="8">
        <v>384225</v>
      </c>
      <c r="C8" s="8">
        <v>207984</v>
      </c>
      <c r="D8" s="8">
        <v>3285869</v>
      </c>
      <c r="E8" s="8">
        <v>798332</v>
      </c>
      <c r="F8" s="8">
        <v>260</v>
      </c>
      <c r="G8" s="8">
        <v>218727</v>
      </c>
      <c r="H8" s="8">
        <v>469747</v>
      </c>
      <c r="I8" s="8">
        <v>3730121</v>
      </c>
      <c r="J8" s="8">
        <v>968487</v>
      </c>
      <c r="K8" s="8">
        <v>15342976</v>
      </c>
      <c r="L8" s="9">
        <f t="shared" si="0"/>
        <v>25406728</v>
      </c>
    </row>
    <row r="9" spans="1:12" ht="14.25" customHeight="1">
      <c r="A9" s="10" t="s">
        <v>6</v>
      </c>
      <c r="B9" s="8">
        <v>95350</v>
      </c>
      <c r="C9" s="8">
        <v>133161</v>
      </c>
      <c r="D9" s="8">
        <v>492245</v>
      </c>
      <c r="E9" s="8">
        <v>62566</v>
      </c>
      <c r="F9" s="8">
        <v>0</v>
      </c>
      <c r="G9" s="8">
        <v>3822</v>
      </c>
      <c r="H9" s="8">
        <v>141474</v>
      </c>
      <c r="I9" s="8">
        <v>870554</v>
      </c>
      <c r="J9" s="8">
        <v>1287912</v>
      </c>
      <c r="K9" s="8">
        <v>5135374</v>
      </c>
      <c r="L9" s="9">
        <f t="shared" si="0"/>
        <v>8222458</v>
      </c>
    </row>
    <row r="10" spans="1:12" ht="14.25" customHeight="1">
      <c r="A10" s="10" t="s">
        <v>7</v>
      </c>
      <c r="B10" s="8">
        <v>155197</v>
      </c>
      <c r="C10" s="8">
        <v>123325</v>
      </c>
      <c r="D10" s="8">
        <v>895431</v>
      </c>
      <c r="E10" s="8">
        <v>227492</v>
      </c>
      <c r="F10" s="8">
        <v>0</v>
      </c>
      <c r="G10" s="8">
        <v>48005</v>
      </c>
      <c r="H10" s="8">
        <v>416942</v>
      </c>
      <c r="I10" s="8">
        <v>1320984</v>
      </c>
      <c r="J10" s="8">
        <v>584752</v>
      </c>
      <c r="K10" s="8">
        <v>5998131</v>
      </c>
      <c r="L10" s="9">
        <f t="shared" si="0"/>
        <v>9770259</v>
      </c>
    </row>
    <row r="11" spans="1:12" ht="14.25" customHeight="1">
      <c r="A11" s="10" t="s">
        <v>8</v>
      </c>
      <c r="B11" s="8">
        <v>34671</v>
      </c>
      <c r="C11" s="8">
        <v>3225</v>
      </c>
      <c r="D11" s="8">
        <v>97975</v>
      </c>
      <c r="E11" s="8">
        <v>4778</v>
      </c>
      <c r="F11" s="8">
        <v>0</v>
      </c>
      <c r="G11" s="8">
        <v>0</v>
      </c>
      <c r="H11" s="8">
        <v>19374</v>
      </c>
      <c r="I11" s="8">
        <v>196421</v>
      </c>
      <c r="J11" s="8">
        <v>58844</v>
      </c>
      <c r="K11" s="8">
        <v>972541</v>
      </c>
      <c r="L11" s="9">
        <f t="shared" si="0"/>
        <v>1387829</v>
      </c>
    </row>
    <row r="12" spans="1:12" ht="14.25" customHeight="1">
      <c r="A12" s="10" t="s">
        <v>9</v>
      </c>
      <c r="B12" s="8">
        <v>505997</v>
      </c>
      <c r="C12" s="8">
        <v>400720</v>
      </c>
      <c r="D12" s="8">
        <v>966448</v>
      </c>
      <c r="E12" s="8">
        <v>788831</v>
      </c>
      <c r="F12" s="8">
        <v>0</v>
      </c>
      <c r="G12" s="8">
        <v>51661</v>
      </c>
      <c r="H12" s="8">
        <v>135216</v>
      </c>
      <c r="I12" s="8">
        <v>2475480</v>
      </c>
      <c r="J12" s="8">
        <v>3423208</v>
      </c>
      <c r="K12" s="8">
        <v>12689031</v>
      </c>
      <c r="L12" s="9">
        <f t="shared" si="0"/>
        <v>21436592</v>
      </c>
    </row>
    <row r="13" spans="1:12" ht="14.25" customHeight="1">
      <c r="A13" s="10" t="s">
        <v>10</v>
      </c>
      <c r="B13" s="8">
        <v>49428</v>
      </c>
      <c r="C13" s="8">
        <v>10765</v>
      </c>
      <c r="D13" s="8">
        <v>436527</v>
      </c>
      <c r="E13" s="8">
        <v>99140</v>
      </c>
      <c r="F13" s="8">
        <v>77</v>
      </c>
      <c r="G13" s="8">
        <v>1672</v>
      </c>
      <c r="H13" s="8">
        <v>26435</v>
      </c>
      <c r="I13" s="8">
        <v>578244</v>
      </c>
      <c r="J13" s="8">
        <v>1014660</v>
      </c>
      <c r="K13" s="8">
        <v>2639009</v>
      </c>
      <c r="L13" s="9">
        <f t="shared" si="0"/>
        <v>4855957</v>
      </c>
    </row>
    <row r="14" spans="1:12" ht="14.25" customHeight="1">
      <c r="A14" s="10" t="s">
        <v>11</v>
      </c>
      <c r="B14" s="8">
        <v>2146483</v>
      </c>
      <c r="C14" s="8">
        <v>486998</v>
      </c>
      <c r="D14" s="8">
        <v>2896259</v>
      </c>
      <c r="E14" s="8">
        <v>1580028</v>
      </c>
      <c r="F14" s="8">
        <v>707</v>
      </c>
      <c r="G14" s="8">
        <v>251971</v>
      </c>
      <c r="H14" s="8">
        <v>230615</v>
      </c>
      <c r="I14" s="8">
        <v>2800437</v>
      </c>
      <c r="J14" s="8">
        <v>6751799</v>
      </c>
      <c r="K14" s="8">
        <v>14363157</v>
      </c>
      <c r="L14" s="9">
        <f t="shared" si="0"/>
        <v>31508454</v>
      </c>
    </row>
    <row r="15" spans="1:12" ht="14.25" customHeight="1">
      <c r="A15" s="10" t="s">
        <v>12</v>
      </c>
      <c r="B15" s="8">
        <v>1012700</v>
      </c>
      <c r="C15" s="8">
        <v>1023063</v>
      </c>
      <c r="D15" s="8">
        <v>1735125</v>
      </c>
      <c r="E15" s="8">
        <v>380456</v>
      </c>
      <c r="F15" s="8">
        <v>302</v>
      </c>
      <c r="G15" s="8">
        <v>5250</v>
      </c>
      <c r="H15" s="8">
        <v>441279</v>
      </c>
      <c r="I15" s="8">
        <v>2747209</v>
      </c>
      <c r="J15" s="8">
        <v>3270160</v>
      </c>
      <c r="K15" s="8">
        <v>13425848</v>
      </c>
      <c r="L15" s="9">
        <f t="shared" si="0"/>
        <v>24041392</v>
      </c>
    </row>
    <row r="16" spans="1:12" ht="14.25" customHeight="1">
      <c r="A16" s="10" t="s">
        <v>13</v>
      </c>
      <c r="B16" s="8">
        <v>299130</v>
      </c>
      <c r="C16" s="8">
        <v>194792</v>
      </c>
      <c r="D16" s="8">
        <v>3199988</v>
      </c>
      <c r="E16" s="8">
        <v>51965</v>
      </c>
      <c r="F16" s="8">
        <v>610</v>
      </c>
      <c r="G16" s="8">
        <v>1772494</v>
      </c>
      <c r="H16" s="8">
        <v>212658</v>
      </c>
      <c r="I16" s="8">
        <v>2670322</v>
      </c>
      <c r="J16" s="8">
        <v>784810</v>
      </c>
      <c r="K16" s="8">
        <v>15543541</v>
      </c>
      <c r="L16" s="9">
        <f t="shared" si="0"/>
        <v>24730310</v>
      </c>
    </row>
    <row r="17" spans="1:12" ht="14.25" customHeight="1">
      <c r="A17" s="10" t="s">
        <v>14</v>
      </c>
      <c r="B17" s="8">
        <v>231538</v>
      </c>
      <c r="C17" s="8">
        <v>101260</v>
      </c>
      <c r="D17" s="8">
        <v>622393</v>
      </c>
      <c r="E17" s="8">
        <v>477759</v>
      </c>
      <c r="F17" s="8">
        <v>0</v>
      </c>
      <c r="G17" s="8">
        <v>0</v>
      </c>
      <c r="H17" s="8">
        <v>112699</v>
      </c>
      <c r="I17" s="8">
        <v>701991</v>
      </c>
      <c r="J17" s="8">
        <v>1191581</v>
      </c>
      <c r="K17" s="8">
        <v>6543497</v>
      </c>
      <c r="L17" s="9">
        <f t="shared" si="0"/>
        <v>9982718</v>
      </c>
    </row>
    <row r="18" spans="1:12" ht="14.25" customHeight="1">
      <c r="A18" s="10" t="s">
        <v>15</v>
      </c>
      <c r="B18" s="8">
        <v>626003</v>
      </c>
      <c r="C18" s="8">
        <v>301676</v>
      </c>
      <c r="D18" s="8">
        <v>1681992</v>
      </c>
      <c r="E18" s="8">
        <v>741146</v>
      </c>
      <c r="F18" s="8">
        <v>328</v>
      </c>
      <c r="G18" s="8">
        <v>577115</v>
      </c>
      <c r="H18" s="8">
        <v>281017</v>
      </c>
      <c r="I18" s="8">
        <v>2268811</v>
      </c>
      <c r="J18" s="8">
        <v>5095507</v>
      </c>
      <c r="K18" s="8">
        <v>15476164</v>
      </c>
      <c r="L18" s="9">
        <f t="shared" si="0"/>
        <v>27049759</v>
      </c>
    </row>
    <row r="19" spans="1:12" ht="14.25" customHeight="1">
      <c r="A19" s="10" t="s">
        <v>16</v>
      </c>
      <c r="B19" s="8">
        <v>273718</v>
      </c>
      <c r="C19" s="8">
        <v>162135</v>
      </c>
      <c r="D19" s="8">
        <v>1474889</v>
      </c>
      <c r="E19" s="8">
        <v>2378</v>
      </c>
      <c r="F19" s="8">
        <v>0</v>
      </c>
      <c r="G19" s="8">
        <v>360414</v>
      </c>
      <c r="H19" s="8">
        <v>571387</v>
      </c>
      <c r="I19" s="8">
        <v>1901437</v>
      </c>
      <c r="J19" s="8">
        <v>2191229</v>
      </c>
      <c r="K19" s="8">
        <v>13478610</v>
      </c>
      <c r="L19" s="9">
        <f t="shared" si="0"/>
        <v>20416197</v>
      </c>
    </row>
    <row r="20" spans="1:12" ht="14.25" customHeight="1">
      <c r="A20" s="10" t="s">
        <v>17</v>
      </c>
      <c r="B20" s="8">
        <v>224642</v>
      </c>
      <c r="C20" s="8">
        <v>41669</v>
      </c>
      <c r="D20" s="8">
        <v>830085</v>
      </c>
      <c r="E20" s="8">
        <v>13636</v>
      </c>
      <c r="F20" s="8">
        <v>0</v>
      </c>
      <c r="G20" s="8">
        <v>0</v>
      </c>
      <c r="H20" s="8">
        <v>109098</v>
      </c>
      <c r="I20" s="8">
        <v>871734</v>
      </c>
      <c r="J20" s="8">
        <v>1210758</v>
      </c>
      <c r="K20" s="8">
        <v>4509108</v>
      </c>
      <c r="L20" s="9">
        <f t="shared" si="0"/>
        <v>7810730</v>
      </c>
    </row>
    <row r="21" spans="1:12" ht="14.25" customHeight="1">
      <c r="A21" s="10" t="s">
        <v>18</v>
      </c>
      <c r="B21" s="8">
        <v>82444</v>
      </c>
      <c r="C21" s="8">
        <v>37997</v>
      </c>
      <c r="D21" s="8">
        <v>479748</v>
      </c>
      <c r="E21" s="8">
        <v>510</v>
      </c>
      <c r="F21" s="8">
        <v>98</v>
      </c>
      <c r="G21" s="8">
        <v>1884</v>
      </c>
      <c r="H21" s="8">
        <v>32558</v>
      </c>
      <c r="I21" s="8">
        <v>467046</v>
      </c>
      <c r="J21" s="8">
        <v>700381</v>
      </c>
      <c r="K21" s="8">
        <v>2970752</v>
      </c>
      <c r="L21" s="9">
        <f t="shared" si="0"/>
        <v>4773418</v>
      </c>
    </row>
    <row r="22" spans="1:12" ht="14.25" customHeight="1">
      <c r="A22" s="10" t="s">
        <v>19</v>
      </c>
      <c r="B22" s="8">
        <v>8164</v>
      </c>
      <c r="C22" s="8">
        <v>26580</v>
      </c>
      <c r="D22" s="8">
        <v>5340</v>
      </c>
      <c r="E22" s="8">
        <v>45</v>
      </c>
      <c r="F22" s="8">
        <v>0</v>
      </c>
      <c r="G22" s="8">
        <v>178</v>
      </c>
      <c r="H22" s="8">
        <v>300</v>
      </c>
      <c r="I22" s="8">
        <v>59367</v>
      </c>
      <c r="J22" s="8">
        <v>21088</v>
      </c>
      <c r="K22" s="8">
        <v>255681</v>
      </c>
      <c r="L22" s="9">
        <f t="shared" si="0"/>
        <v>376743</v>
      </c>
    </row>
    <row r="23" spans="1:12" ht="14.25" customHeight="1">
      <c r="A23" s="10" t="s">
        <v>20</v>
      </c>
      <c r="B23" s="8">
        <v>104601</v>
      </c>
      <c r="C23" s="8">
        <v>85394</v>
      </c>
      <c r="D23" s="8">
        <v>1386489</v>
      </c>
      <c r="E23" s="8">
        <v>216577</v>
      </c>
      <c r="F23" s="8">
        <v>698</v>
      </c>
      <c r="G23" s="8">
        <v>40952</v>
      </c>
      <c r="H23" s="8">
        <v>52546</v>
      </c>
      <c r="I23" s="8">
        <v>1755034</v>
      </c>
      <c r="J23" s="8">
        <v>724723</v>
      </c>
      <c r="K23" s="8">
        <v>10950464</v>
      </c>
      <c r="L23" s="9">
        <f t="shared" si="0"/>
        <v>15317478</v>
      </c>
    </row>
    <row r="24" spans="1:12" ht="14.25" customHeight="1">
      <c r="A24" s="10" t="s">
        <v>21</v>
      </c>
      <c r="B24" s="8">
        <v>96939</v>
      </c>
      <c r="C24" s="8">
        <v>52442</v>
      </c>
      <c r="D24" s="8">
        <v>566080</v>
      </c>
      <c r="E24" s="8">
        <v>57379</v>
      </c>
      <c r="F24" s="8">
        <v>0</v>
      </c>
      <c r="G24" s="8">
        <v>0</v>
      </c>
      <c r="H24" s="8">
        <v>37670</v>
      </c>
      <c r="I24" s="8">
        <v>1081230</v>
      </c>
      <c r="J24" s="8">
        <v>366274</v>
      </c>
      <c r="K24" s="8">
        <v>5913359</v>
      </c>
      <c r="L24" s="9">
        <f t="shared" si="0"/>
        <v>8171373</v>
      </c>
    </row>
    <row r="25" spans="1:12" ht="14.25" customHeight="1">
      <c r="A25" s="10" t="s">
        <v>22</v>
      </c>
      <c r="B25" s="8">
        <v>266436</v>
      </c>
      <c r="C25" s="8">
        <v>116915</v>
      </c>
      <c r="D25" s="8">
        <v>1056567</v>
      </c>
      <c r="E25" s="8">
        <v>541240</v>
      </c>
      <c r="F25" s="8">
        <v>0</v>
      </c>
      <c r="G25" s="8">
        <v>150885</v>
      </c>
      <c r="H25" s="8">
        <v>90152</v>
      </c>
      <c r="I25" s="8">
        <v>1346942</v>
      </c>
      <c r="J25" s="8">
        <v>202308</v>
      </c>
      <c r="K25" s="8">
        <v>6864538</v>
      </c>
      <c r="L25" s="9">
        <f t="shared" si="0"/>
        <v>10635983</v>
      </c>
    </row>
    <row r="26" spans="1:12" ht="14.25" customHeight="1">
      <c r="A26" s="10" t="s">
        <v>23</v>
      </c>
      <c r="B26" s="8">
        <v>7516</v>
      </c>
      <c r="C26" s="8">
        <v>1732</v>
      </c>
      <c r="D26" s="8">
        <v>98834</v>
      </c>
      <c r="E26" s="8">
        <v>0</v>
      </c>
      <c r="F26" s="8">
        <v>0</v>
      </c>
      <c r="G26" s="8">
        <v>0</v>
      </c>
      <c r="H26" s="8">
        <v>0</v>
      </c>
      <c r="I26" s="8">
        <v>109835</v>
      </c>
      <c r="J26" s="8">
        <v>39950</v>
      </c>
      <c r="K26" s="8">
        <v>525106</v>
      </c>
      <c r="L26" s="9">
        <f t="shared" si="0"/>
        <v>782973</v>
      </c>
    </row>
    <row r="27" spans="1:12" ht="14.25" customHeight="1">
      <c r="A27" s="10" t="s">
        <v>24</v>
      </c>
      <c r="B27" s="8">
        <v>12523</v>
      </c>
      <c r="C27" s="8">
        <v>7235</v>
      </c>
      <c r="D27" s="8">
        <v>87905</v>
      </c>
      <c r="E27" s="8">
        <v>4512</v>
      </c>
      <c r="F27" s="8">
        <v>424</v>
      </c>
      <c r="G27" s="8">
        <v>1769</v>
      </c>
      <c r="H27" s="8">
        <v>129</v>
      </c>
      <c r="I27" s="8">
        <v>118173</v>
      </c>
      <c r="J27" s="8">
        <v>75062</v>
      </c>
      <c r="K27" s="8">
        <v>822688</v>
      </c>
      <c r="L27" s="9">
        <f t="shared" si="0"/>
        <v>1130420</v>
      </c>
    </row>
    <row r="28" spans="1:12" ht="14.25" customHeight="1">
      <c r="A28" s="10" t="s">
        <v>25</v>
      </c>
      <c r="B28" s="8">
        <v>23643</v>
      </c>
      <c r="C28" s="8">
        <v>5393</v>
      </c>
      <c r="D28" s="8">
        <v>122326</v>
      </c>
      <c r="E28" s="8">
        <v>13781</v>
      </c>
      <c r="F28" s="8">
        <v>0</v>
      </c>
      <c r="G28" s="8">
        <v>0</v>
      </c>
      <c r="H28" s="8">
        <v>0</v>
      </c>
      <c r="I28" s="8">
        <v>231979</v>
      </c>
      <c r="J28" s="8">
        <v>42760</v>
      </c>
      <c r="K28" s="8">
        <v>992098</v>
      </c>
      <c r="L28" s="9">
        <f t="shared" si="0"/>
        <v>1431980</v>
      </c>
    </row>
    <row r="29" spans="1:12" ht="14.25" customHeight="1">
      <c r="A29" s="11" t="s">
        <v>56</v>
      </c>
      <c r="B29" s="8">
        <v>934324</v>
      </c>
      <c r="C29" s="8">
        <v>1511925</v>
      </c>
      <c r="D29" s="8">
        <v>7177357</v>
      </c>
      <c r="E29" s="8">
        <v>1006571</v>
      </c>
      <c r="F29" s="8">
        <v>1276744</v>
      </c>
      <c r="G29" s="8">
        <v>2005681</v>
      </c>
      <c r="H29" s="8">
        <v>1043280</v>
      </c>
      <c r="I29" s="8">
        <v>4783688</v>
      </c>
      <c r="J29" s="8">
        <v>3052425</v>
      </c>
      <c r="K29" s="8">
        <v>34865827</v>
      </c>
      <c r="L29" s="9">
        <f t="shared" si="0"/>
        <v>57657822</v>
      </c>
    </row>
    <row r="30" spans="1:12" ht="14.25" customHeight="1">
      <c r="A30" s="10" t="s">
        <v>26</v>
      </c>
      <c r="B30" s="8">
        <v>30663</v>
      </c>
      <c r="C30" s="8">
        <v>17066</v>
      </c>
      <c r="D30" s="8">
        <v>186554</v>
      </c>
      <c r="E30" s="8">
        <v>50</v>
      </c>
      <c r="F30" s="8">
        <v>0</v>
      </c>
      <c r="G30" s="8">
        <v>780</v>
      </c>
      <c r="H30" s="8">
        <v>128208</v>
      </c>
      <c r="I30" s="8">
        <v>549680</v>
      </c>
      <c r="J30" s="8">
        <v>36061</v>
      </c>
      <c r="K30" s="8">
        <v>1513061</v>
      </c>
      <c r="L30" s="9">
        <f t="shared" si="0"/>
        <v>2462123</v>
      </c>
    </row>
    <row r="31" spans="1:12" ht="14.25" customHeight="1">
      <c r="A31" s="10" t="s">
        <v>27</v>
      </c>
      <c r="B31" s="8">
        <v>65800</v>
      </c>
      <c r="C31" s="8">
        <v>262806</v>
      </c>
      <c r="D31" s="8">
        <v>346988</v>
      </c>
      <c r="E31" s="8">
        <v>3650</v>
      </c>
      <c r="F31" s="8">
        <v>0</v>
      </c>
      <c r="G31" s="8">
        <v>1149</v>
      </c>
      <c r="H31" s="8">
        <v>43768</v>
      </c>
      <c r="I31" s="8">
        <v>424110</v>
      </c>
      <c r="J31" s="8">
        <v>550116</v>
      </c>
      <c r="K31" s="8">
        <v>2259418</v>
      </c>
      <c r="L31" s="9">
        <f t="shared" si="0"/>
        <v>3957805</v>
      </c>
    </row>
    <row r="32" spans="1:12" ht="14.25" customHeight="1">
      <c r="A32" s="10" t="s">
        <v>28</v>
      </c>
      <c r="B32" s="8">
        <v>147015</v>
      </c>
      <c r="C32" s="8">
        <v>244463</v>
      </c>
      <c r="D32" s="8">
        <v>698993</v>
      </c>
      <c r="E32" s="8">
        <v>26105</v>
      </c>
      <c r="F32" s="8">
        <v>0</v>
      </c>
      <c r="G32" s="8">
        <v>253594</v>
      </c>
      <c r="H32" s="8">
        <v>29737</v>
      </c>
      <c r="I32" s="8">
        <v>1198289</v>
      </c>
      <c r="J32" s="8">
        <v>333452</v>
      </c>
      <c r="K32" s="8">
        <v>6795138</v>
      </c>
      <c r="L32" s="9">
        <f t="shared" si="0"/>
        <v>9726786</v>
      </c>
    </row>
    <row r="33" spans="1:12" ht="14.25" customHeight="1">
      <c r="A33" s="10" t="s">
        <v>29</v>
      </c>
      <c r="B33" s="8">
        <v>77876</v>
      </c>
      <c r="C33" s="8">
        <v>44577</v>
      </c>
      <c r="D33" s="8">
        <v>658986</v>
      </c>
      <c r="E33" s="8">
        <v>200</v>
      </c>
      <c r="F33" s="8">
        <v>0</v>
      </c>
      <c r="G33" s="8">
        <v>3086</v>
      </c>
      <c r="H33" s="8">
        <v>75140</v>
      </c>
      <c r="I33" s="8">
        <v>912784</v>
      </c>
      <c r="J33" s="8">
        <v>658496</v>
      </c>
      <c r="K33" s="8">
        <v>4533152</v>
      </c>
      <c r="L33" s="9">
        <f t="shared" si="0"/>
        <v>6964297</v>
      </c>
    </row>
    <row r="34" spans="1:12" ht="14.25" customHeight="1">
      <c r="A34" s="10" t="s">
        <v>30</v>
      </c>
      <c r="B34" s="8">
        <v>81370</v>
      </c>
      <c r="C34" s="8">
        <v>82350</v>
      </c>
      <c r="D34" s="8">
        <v>1244026</v>
      </c>
      <c r="E34" s="8">
        <v>11613</v>
      </c>
      <c r="F34" s="8">
        <v>0</v>
      </c>
      <c r="G34" s="8">
        <v>4981</v>
      </c>
      <c r="H34" s="8">
        <v>116539</v>
      </c>
      <c r="I34" s="8">
        <v>716232</v>
      </c>
      <c r="J34" s="8">
        <v>381135</v>
      </c>
      <c r="K34" s="8">
        <v>3869698</v>
      </c>
      <c r="L34" s="9">
        <f t="shared" si="0"/>
        <v>6507944</v>
      </c>
    </row>
    <row r="35" spans="1:12" ht="14.25" customHeight="1">
      <c r="A35" s="10" t="s">
        <v>31</v>
      </c>
      <c r="B35" s="8">
        <v>22942</v>
      </c>
      <c r="C35" s="8">
        <v>214752</v>
      </c>
      <c r="D35" s="8">
        <v>1466</v>
      </c>
      <c r="E35" s="8">
        <v>7210</v>
      </c>
      <c r="F35" s="8">
        <v>0</v>
      </c>
      <c r="G35" s="8">
        <v>772</v>
      </c>
      <c r="H35" s="8">
        <v>6491</v>
      </c>
      <c r="I35" s="8">
        <v>158682</v>
      </c>
      <c r="J35" s="8">
        <v>126537</v>
      </c>
      <c r="K35" s="8">
        <v>1364317</v>
      </c>
      <c r="L35" s="9">
        <f t="shared" si="0"/>
        <v>1903169</v>
      </c>
    </row>
    <row r="36" spans="1:12" ht="14.25" customHeight="1">
      <c r="A36" s="10" t="s">
        <v>32</v>
      </c>
      <c r="B36" s="8">
        <v>13856</v>
      </c>
      <c r="C36" s="8">
        <v>6865</v>
      </c>
      <c r="D36" s="8">
        <v>176538</v>
      </c>
      <c r="E36" s="8">
        <v>0</v>
      </c>
      <c r="F36" s="8">
        <v>118</v>
      </c>
      <c r="G36" s="8">
        <v>996</v>
      </c>
      <c r="H36" s="8">
        <v>30200</v>
      </c>
      <c r="I36" s="8">
        <v>101013</v>
      </c>
      <c r="J36" s="8">
        <v>408974</v>
      </c>
      <c r="K36" s="8">
        <v>662199</v>
      </c>
      <c r="L36" s="9">
        <f t="shared" si="0"/>
        <v>1400759</v>
      </c>
    </row>
    <row r="37" spans="1:12" ht="14.25" customHeight="1">
      <c r="A37" s="10" t="s">
        <v>33</v>
      </c>
      <c r="B37" s="8">
        <v>39253</v>
      </c>
      <c r="C37" s="8">
        <v>24531</v>
      </c>
      <c r="D37" s="8">
        <v>592759</v>
      </c>
      <c r="E37" s="8">
        <v>13353</v>
      </c>
      <c r="F37" s="8">
        <v>0</v>
      </c>
      <c r="G37" s="8">
        <v>2088</v>
      </c>
      <c r="H37" s="8">
        <v>46738</v>
      </c>
      <c r="I37" s="8">
        <v>607123</v>
      </c>
      <c r="J37" s="8">
        <v>349536</v>
      </c>
      <c r="K37" s="8">
        <v>3123075</v>
      </c>
      <c r="L37" s="9">
        <f t="shared" si="0"/>
        <v>4798456</v>
      </c>
    </row>
    <row r="38" spans="1:12" ht="14.25" customHeight="1">
      <c r="A38" s="10" t="s">
        <v>34</v>
      </c>
      <c r="B38" s="8">
        <v>100036</v>
      </c>
      <c r="C38" s="8">
        <v>52636</v>
      </c>
      <c r="D38" s="8">
        <v>324904</v>
      </c>
      <c r="E38" s="8">
        <v>400</v>
      </c>
      <c r="F38" s="8">
        <v>0</v>
      </c>
      <c r="G38" s="8">
        <v>1851</v>
      </c>
      <c r="H38" s="8">
        <v>48238</v>
      </c>
      <c r="I38" s="8">
        <v>508872</v>
      </c>
      <c r="J38" s="8">
        <v>211157</v>
      </c>
      <c r="K38" s="8">
        <v>2738435</v>
      </c>
      <c r="L38" s="9">
        <f t="shared" si="0"/>
        <v>3986529</v>
      </c>
    </row>
    <row r="39" spans="1:12" ht="14.25" customHeight="1">
      <c r="A39" s="10" t="s">
        <v>35</v>
      </c>
      <c r="B39" s="8">
        <v>69067</v>
      </c>
      <c r="C39" s="8">
        <v>38121</v>
      </c>
      <c r="D39" s="8">
        <v>644905</v>
      </c>
      <c r="E39" s="8">
        <v>8235</v>
      </c>
      <c r="F39" s="8">
        <v>0</v>
      </c>
      <c r="G39" s="8">
        <v>1962</v>
      </c>
      <c r="H39" s="8">
        <v>42988</v>
      </c>
      <c r="I39" s="8">
        <v>770597</v>
      </c>
      <c r="J39" s="8">
        <v>201931</v>
      </c>
      <c r="K39" s="8">
        <v>3248180</v>
      </c>
      <c r="L39" s="9">
        <f t="shared" si="0"/>
        <v>5025986</v>
      </c>
    </row>
    <row r="40" spans="1:12" ht="14.25" customHeight="1">
      <c r="A40" s="10" t="s">
        <v>36</v>
      </c>
      <c r="B40" s="8">
        <v>15401</v>
      </c>
      <c r="C40" s="8">
        <v>6795</v>
      </c>
      <c r="D40" s="8">
        <v>31</v>
      </c>
      <c r="E40" s="8">
        <v>1224</v>
      </c>
      <c r="F40" s="8">
        <v>0</v>
      </c>
      <c r="G40" s="8">
        <v>180</v>
      </c>
      <c r="H40" s="8">
        <v>210</v>
      </c>
      <c r="I40" s="8">
        <v>77067</v>
      </c>
      <c r="J40" s="8">
        <v>47882</v>
      </c>
      <c r="K40" s="8">
        <v>317583</v>
      </c>
      <c r="L40" s="9">
        <f t="shared" si="0"/>
        <v>466373</v>
      </c>
    </row>
    <row r="41" spans="1:12" ht="14.25" customHeight="1">
      <c r="A41" s="10" t="s">
        <v>37</v>
      </c>
      <c r="B41" s="8">
        <v>71513</v>
      </c>
      <c r="C41" s="8">
        <v>409180</v>
      </c>
      <c r="D41" s="8">
        <v>778133</v>
      </c>
      <c r="E41" s="8">
        <v>12238</v>
      </c>
      <c r="F41" s="8">
        <v>119</v>
      </c>
      <c r="G41" s="8">
        <v>217211</v>
      </c>
      <c r="H41" s="8">
        <v>81580</v>
      </c>
      <c r="I41" s="8">
        <v>874912</v>
      </c>
      <c r="J41" s="8">
        <v>173528</v>
      </c>
      <c r="K41" s="8">
        <v>5473382</v>
      </c>
      <c r="L41" s="9">
        <f t="shared" si="0"/>
        <v>8091796</v>
      </c>
    </row>
    <row r="42" spans="1:12" ht="14.25" customHeight="1">
      <c r="A42" s="10" t="s">
        <v>38</v>
      </c>
      <c r="B42" s="8">
        <v>44026</v>
      </c>
      <c r="C42" s="8">
        <v>27224</v>
      </c>
      <c r="D42" s="8">
        <v>282546</v>
      </c>
      <c r="E42" s="8">
        <v>0</v>
      </c>
      <c r="F42" s="8">
        <v>0</v>
      </c>
      <c r="G42" s="8">
        <v>1435</v>
      </c>
      <c r="H42" s="8">
        <v>53095</v>
      </c>
      <c r="I42" s="8">
        <v>583506</v>
      </c>
      <c r="J42" s="8">
        <v>223554</v>
      </c>
      <c r="K42" s="8">
        <v>2362799</v>
      </c>
      <c r="L42" s="9">
        <f t="shared" si="0"/>
        <v>3578185</v>
      </c>
    </row>
    <row r="43" spans="1:12" ht="14.25" customHeight="1">
      <c r="A43" s="10" t="s">
        <v>39</v>
      </c>
      <c r="B43" s="8">
        <v>67398</v>
      </c>
      <c r="C43" s="8">
        <v>181852</v>
      </c>
      <c r="D43" s="8">
        <v>604139</v>
      </c>
      <c r="E43" s="8">
        <v>663</v>
      </c>
      <c r="F43" s="8">
        <v>0</v>
      </c>
      <c r="G43" s="8">
        <v>4209</v>
      </c>
      <c r="H43" s="8">
        <v>51100</v>
      </c>
      <c r="I43" s="8">
        <v>351472</v>
      </c>
      <c r="J43" s="8">
        <v>291747</v>
      </c>
      <c r="K43" s="8">
        <v>2048000</v>
      </c>
      <c r="L43" s="9">
        <f t="shared" si="0"/>
        <v>3600580</v>
      </c>
    </row>
    <row r="44" spans="1:12" ht="14.25" customHeight="1">
      <c r="A44" s="10" t="s">
        <v>40</v>
      </c>
      <c r="B44" s="8">
        <v>19935</v>
      </c>
      <c r="C44" s="8">
        <v>421450</v>
      </c>
      <c r="D44" s="8">
        <v>19668</v>
      </c>
      <c r="E44" s="8">
        <v>29701</v>
      </c>
      <c r="F44" s="8">
        <v>0</v>
      </c>
      <c r="G44" s="8">
        <v>733</v>
      </c>
      <c r="H44" s="8">
        <v>16360</v>
      </c>
      <c r="I44" s="8">
        <v>172134</v>
      </c>
      <c r="J44" s="8">
        <v>112085</v>
      </c>
      <c r="K44" s="8">
        <v>807928</v>
      </c>
      <c r="L44" s="9">
        <f t="shared" si="0"/>
        <v>1599994</v>
      </c>
    </row>
    <row r="45" spans="1:12" ht="14.25" customHeight="1">
      <c r="A45" s="10" t="s">
        <v>41</v>
      </c>
      <c r="B45" s="8">
        <v>57624</v>
      </c>
      <c r="C45" s="8">
        <v>20120</v>
      </c>
      <c r="D45" s="8">
        <v>516368</v>
      </c>
      <c r="E45" s="8">
        <v>11895</v>
      </c>
      <c r="F45" s="8">
        <v>0</v>
      </c>
      <c r="G45" s="8">
        <v>1457</v>
      </c>
      <c r="H45" s="8">
        <v>24612</v>
      </c>
      <c r="I45" s="8">
        <v>283915</v>
      </c>
      <c r="J45" s="8">
        <v>285427</v>
      </c>
      <c r="K45" s="8">
        <v>1661625</v>
      </c>
      <c r="L45" s="9">
        <f t="shared" si="0"/>
        <v>2863043</v>
      </c>
    </row>
    <row r="46" spans="1:12" ht="14.25" customHeight="1">
      <c r="A46" s="10" t="s">
        <v>42</v>
      </c>
      <c r="B46" s="8">
        <v>127492</v>
      </c>
      <c r="C46" s="8">
        <v>61490</v>
      </c>
      <c r="D46" s="8">
        <v>740813</v>
      </c>
      <c r="E46" s="8">
        <v>64083</v>
      </c>
      <c r="F46" s="8">
        <v>0</v>
      </c>
      <c r="G46" s="8">
        <v>2629</v>
      </c>
      <c r="H46" s="8">
        <v>100236</v>
      </c>
      <c r="I46" s="8">
        <v>985660</v>
      </c>
      <c r="J46" s="8">
        <v>267280</v>
      </c>
      <c r="K46" s="8">
        <v>3889334</v>
      </c>
      <c r="L46" s="9">
        <f t="shared" si="0"/>
        <v>6239017</v>
      </c>
    </row>
    <row r="47" spans="1:12" ht="14.25" customHeight="1">
      <c r="A47" s="10" t="s">
        <v>43</v>
      </c>
      <c r="B47" s="8">
        <v>49795</v>
      </c>
      <c r="C47" s="8">
        <v>18062</v>
      </c>
      <c r="D47" s="8">
        <v>366833</v>
      </c>
      <c r="E47" s="8">
        <v>110</v>
      </c>
      <c r="F47" s="8">
        <v>0</v>
      </c>
      <c r="G47" s="8">
        <v>944</v>
      </c>
      <c r="H47" s="8">
        <v>39907</v>
      </c>
      <c r="I47" s="8">
        <v>270691</v>
      </c>
      <c r="J47" s="8">
        <v>100074</v>
      </c>
      <c r="K47" s="8">
        <v>1475603</v>
      </c>
      <c r="L47" s="9">
        <f t="shared" si="0"/>
        <v>2322019</v>
      </c>
    </row>
    <row r="48" spans="1:12" ht="14.25" customHeight="1">
      <c r="A48" s="10" t="s">
        <v>44</v>
      </c>
      <c r="B48" s="8">
        <v>673662</v>
      </c>
      <c r="C48" s="8">
        <v>690281</v>
      </c>
      <c r="D48" s="8">
        <v>8546673</v>
      </c>
      <c r="E48" s="8">
        <v>1194775</v>
      </c>
      <c r="F48" s="8">
        <v>365918</v>
      </c>
      <c r="G48" s="8">
        <v>911343</v>
      </c>
      <c r="H48" s="8">
        <v>214054</v>
      </c>
      <c r="I48" s="8">
        <v>8053366</v>
      </c>
      <c r="J48" s="8">
        <v>5695148</v>
      </c>
      <c r="K48" s="8">
        <v>54020526</v>
      </c>
      <c r="L48" s="9">
        <f t="shared" si="0"/>
        <v>80365746</v>
      </c>
    </row>
    <row r="49" spans="1:13" ht="14.25" customHeight="1">
      <c r="A49" s="10" t="s">
        <v>45</v>
      </c>
      <c r="B49" s="8">
        <v>68073</v>
      </c>
      <c r="C49" s="8">
        <v>64491</v>
      </c>
      <c r="D49" s="8">
        <v>345471</v>
      </c>
      <c r="E49" s="8">
        <v>81755</v>
      </c>
      <c r="F49" s="8">
        <v>140</v>
      </c>
      <c r="G49" s="8">
        <v>199908</v>
      </c>
      <c r="H49" s="8">
        <v>63951</v>
      </c>
      <c r="I49" s="8">
        <v>649896</v>
      </c>
      <c r="J49" s="8">
        <v>168912</v>
      </c>
      <c r="K49" s="8">
        <v>4024562</v>
      </c>
      <c r="L49" s="9">
        <f t="shared" si="0"/>
        <v>5667159</v>
      </c>
    </row>
    <row r="50" spans="1:13" ht="14.25" customHeight="1">
      <c r="A50" s="10" t="s">
        <v>46</v>
      </c>
      <c r="B50" s="8">
        <v>10373</v>
      </c>
      <c r="C50" s="8">
        <v>1773</v>
      </c>
      <c r="D50" s="8">
        <v>170479</v>
      </c>
      <c r="E50" s="8">
        <v>0</v>
      </c>
      <c r="F50" s="8">
        <v>0</v>
      </c>
      <c r="G50" s="8">
        <v>569</v>
      </c>
      <c r="H50" s="8">
        <v>3116</v>
      </c>
      <c r="I50" s="8">
        <v>47713</v>
      </c>
      <c r="J50" s="8">
        <v>32374</v>
      </c>
      <c r="K50" s="8">
        <v>851202</v>
      </c>
      <c r="L50" s="9">
        <f t="shared" si="0"/>
        <v>1117599</v>
      </c>
    </row>
    <row r="51" spans="1:13" ht="14.25" customHeight="1">
      <c r="A51" s="10" t="s">
        <v>47</v>
      </c>
      <c r="B51" s="8">
        <v>38766</v>
      </c>
      <c r="C51" s="8">
        <v>8399</v>
      </c>
      <c r="D51" s="8">
        <v>285213</v>
      </c>
      <c r="E51" s="8">
        <v>25719</v>
      </c>
      <c r="F51" s="8">
        <v>102</v>
      </c>
      <c r="G51" s="8">
        <v>5166</v>
      </c>
      <c r="H51" s="8">
        <v>20280</v>
      </c>
      <c r="I51" s="8">
        <v>116337</v>
      </c>
      <c r="J51" s="8">
        <v>70522</v>
      </c>
      <c r="K51" s="8">
        <v>1754966</v>
      </c>
      <c r="L51" s="9">
        <f t="shared" si="0"/>
        <v>2325470</v>
      </c>
    </row>
    <row r="52" spans="1:13" ht="14.25" customHeight="1">
      <c r="A52" s="10" t="s">
        <v>48</v>
      </c>
      <c r="B52" s="8">
        <v>22421</v>
      </c>
      <c r="C52" s="8">
        <v>65364</v>
      </c>
      <c r="D52" s="8">
        <v>255072</v>
      </c>
      <c r="E52" s="8">
        <v>0</v>
      </c>
      <c r="F52" s="8">
        <v>84</v>
      </c>
      <c r="G52" s="8">
        <v>780</v>
      </c>
      <c r="H52" s="8">
        <v>1159</v>
      </c>
      <c r="I52" s="8">
        <v>52597</v>
      </c>
      <c r="J52" s="8">
        <v>41428</v>
      </c>
      <c r="K52" s="8">
        <v>1223029</v>
      </c>
      <c r="L52" s="9">
        <f t="shared" si="0"/>
        <v>1661934</v>
      </c>
    </row>
    <row r="53" spans="1:13" ht="14.25" customHeight="1">
      <c r="A53" s="10" t="s">
        <v>49</v>
      </c>
      <c r="B53" s="8">
        <v>72091</v>
      </c>
      <c r="C53" s="8">
        <v>22621</v>
      </c>
      <c r="D53" s="8">
        <v>639731</v>
      </c>
      <c r="E53" s="8">
        <v>92299</v>
      </c>
      <c r="F53" s="8">
        <v>4367</v>
      </c>
      <c r="G53" s="8">
        <v>2248</v>
      </c>
      <c r="H53" s="8">
        <v>58501</v>
      </c>
      <c r="I53" s="8">
        <v>784057</v>
      </c>
      <c r="J53" s="8">
        <v>122339</v>
      </c>
      <c r="K53" s="8">
        <v>3331612</v>
      </c>
      <c r="L53" s="9">
        <f t="shared" si="0"/>
        <v>5129866</v>
      </c>
    </row>
    <row r="54" spans="1:13" ht="14.25" customHeight="1">
      <c r="A54" s="10" t="s">
        <v>50</v>
      </c>
      <c r="B54" s="8">
        <v>6111</v>
      </c>
      <c r="C54" s="8">
        <v>84652</v>
      </c>
      <c r="D54" s="8">
        <v>94551</v>
      </c>
      <c r="E54" s="8">
        <v>0</v>
      </c>
      <c r="F54" s="8">
        <v>0</v>
      </c>
      <c r="G54" s="8">
        <v>443</v>
      </c>
      <c r="H54" s="8">
        <v>6058</v>
      </c>
      <c r="I54" s="8">
        <v>163050</v>
      </c>
      <c r="J54" s="8">
        <v>55934</v>
      </c>
      <c r="K54" s="8">
        <v>691871</v>
      </c>
      <c r="L54" s="9">
        <f t="shared" si="0"/>
        <v>1102670</v>
      </c>
    </row>
    <row r="55" spans="1:13" ht="14.25" customHeight="1">
      <c r="A55" s="10" t="s">
        <v>51</v>
      </c>
      <c r="B55" s="8">
        <v>4992972</v>
      </c>
      <c r="C55" s="8">
        <v>7602287</v>
      </c>
      <c r="D55" s="8">
        <v>21209912</v>
      </c>
      <c r="E55" s="8">
        <v>3457287</v>
      </c>
      <c r="F55" s="8">
        <v>95856</v>
      </c>
      <c r="G55" s="8">
        <v>3264061</v>
      </c>
      <c r="H55" s="8">
        <v>6064935</v>
      </c>
      <c r="I55" s="8">
        <v>27219965</v>
      </c>
      <c r="J55" s="8">
        <v>4688837</v>
      </c>
      <c r="K55" s="8">
        <v>139936434</v>
      </c>
      <c r="L55" s="9">
        <f t="shared" si="0"/>
        <v>218532546</v>
      </c>
    </row>
    <row r="56" spans="1:13" ht="14.25" customHeight="1">
      <c r="A56" s="10" t="s">
        <v>52</v>
      </c>
      <c r="B56" s="8">
        <v>12142</v>
      </c>
      <c r="C56" s="8">
        <v>3204</v>
      </c>
      <c r="D56" s="8">
        <v>25253</v>
      </c>
      <c r="E56" s="8">
        <v>2622</v>
      </c>
      <c r="F56" s="8">
        <v>0</v>
      </c>
      <c r="G56" s="8">
        <v>407</v>
      </c>
      <c r="H56" s="8">
        <v>210</v>
      </c>
      <c r="I56" s="8">
        <v>25987</v>
      </c>
      <c r="J56" s="8">
        <v>10278</v>
      </c>
      <c r="K56" s="8">
        <v>714980</v>
      </c>
      <c r="L56" s="9">
        <f t="shared" si="0"/>
        <v>795083</v>
      </c>
    </row>
    <row r="57" spans="1:13" ht="14.25" customHeight="1" thickBot="1">
      <c r="A57" s="10" t="s">
        <v>53</v>
      </c>
      <c r="B57" s="8">
        <v>51071</v>
      </c>
      <c r="C57" s="8">
        <v>21531</v>
      </c>
      <c r="D57" s="8">
        <v>368061</v>
      </c>
      <c r="E57" s="8">
        <v>104883</v>
      </c>
      <c r="F57" s="8">
        <v>129</v>
      </c>
      <c r="G57" s="8">
        <v>1699</v>
      </c>
      <c r="H57" s="8">
        <v>103816</v>
      </c>
      <c r="I57" s="8">
        <v>569013</v>
      </c>
      <c r="J57" s="8">
        <v>575053</v>
      </c>
      <c r="K57" s="8">
        <v>3173315</v>
      </c>
      <c r="L57" s="9">
        <f>SUM(B57:K57)</f>
        <v>4968571</v>
      </c>
    </row>
    <row r="58" spans="1:13" ht="20.100000000000001" customHeight="1" thickBot="1">
      <c r="A58" s="40" t="s">
        <v>54</v>
      </c>
      <c r="B58" s="41">
        <f t="shared" ref="B58:K58" si="1">SUM(B5:B57)</f>
        <v>35505117</v>
      </c>
      <c r="C58" s="41">
        <f t="shared" si="1"/>
        <v>24096751</v>
      </c>
      <c r="D58" s="41">
        <f t="shared" si="1"/>
        <v>85854008</v>
      </c>
      <c r="E58" s="41">
        <f t="shared" si="1"/>
        <v>23869367</v>
      </c>
      <c r="F58" s="41">
        <f t="shared" si="1"/>
        <v>7182217</v>
      </c>
      <c r="G58" s="41">
        <f t="shared" si="1"/>
        <v>15768597</v>
      </c>
      <c r="H58" s="41">
        <f t="shared" si="1"/>
        <v>18783330</v>
      </c>
      <c r="I58" s="41">
        <f t="shared" si="1"/>
        <v>104351980</v>
      </c>
      <c r="J58" s="41">
        <f t="shared" si="1"/>
        <v>57818698</v>
      </c>
      <c r="K58" s="41">
        <f t="shared" si="1"/>
        <v>635942989</v>
      </c>
      <c r="L58" s="42">
        <f>SUM(B58:K58)</f>
        <v>1009173054</v>
      </c>
      <c r="M58" s="32"/>
    </row>
    <row r="59" spans="1:13" ht="18" customHeight="1" thickBot="1">
      <c r="A59" s="40" t="str">
        <f>Charges!A59</f>
        <v>Chiffres de 2009</v>
      </c>
      <c r="B59" s="43">
        <v>37236963</v>
      </c>
      <c r="C59" s="43">
        <v>26073570</v>
      </c>
      <c r="D59" s="43">
        <v>86400091</v>
      </c>
      <c r="E59" s="43">
        <v>25262259</v>
      </c>
      <c r="F59" s="43">
        <v>6920547</v>
      </c>
      <c r="G59" s="43">
        <v>13097050</v>
      </c>
      <c r="H59" s="43">
        <v>17927718</v>
      </c>
      <c r="I59" s="43">
        <v>105219894</v>
      </c>
      <c r="J59" s="43">
        <v>55812190</v>
      </c>
      <c r="K59" s="43">
        <v>616413904</v>
      </c>
      <c r="L59" s="44">
        <v>990364186</v>
      </c>
      <c r="M59" s="7"/>
    </row>
    <row r="60" spans="1:13" ht="7.5" customHeight="1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</sheetData>
  <sheetProtection sheet="1" objects="1" scenarios="1"/>
  <mergeCells count="12">
    <mergeCell ref="L2:L4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</mergeCells>
  <printOptions horizontalCentered="1"/>
  <pageMargins left="0" right="0" top="0.39370078740157483" bottom="0.59055118110236227" header="0.31496062992125984" footer="0.31496062992125984"/>
  <pageSetup paperSize="9" scale="86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60"/>
  <sheetViews>
    <sheetView zoomScale="150" zoomScaleNormal="150" workbookViewId="0">
      <pane xSplit="1" ySplit="4" topLeftCell="B5" activePane="bottomRight" state="frozen"/>
      <selection activeCell="A64" sqref="A64"/>
      <selection pane="topRight" activeCell="A64" sqref="A64"/>
      <selection pane="bottomLeft" activeCell="A64" sqref="A64"/>
      <selection pane="bottomRight" activeCell="N7" sqref="N7"/>
    </sheetView>
  </sheetViews>
  <sheetFormatPr baseColWidth="10" defaultColWidth="10.7109375" defaultRowHeight="7.5" customHeight="1"/>
  <cols>
    <col min="1" max="1" width="18.7109375" style="4" customWidth="1"/>
    <col min="2" max="3" width="8.7109375" style="4" customWidth="1"/>
    <col min="4" max="4" width="9.28515625" style="4" customWidth="1"/>
    <col min="5" max="5" width="8.7109375" style="4" customWidth="1"/>
    <col min="6" max="6" width="7.7109375" style="4" customWidth="1"/>
    <col min="7" max="7" width="9.28515625" style="4" customWidth="1"/>
    <col min="8" max="8" width="8.7109375" style="4" customWidth="1"/>
    <col min="9" max="9" width="9.28515625" style="4" customWidth="1"/>
    <col min="10" max="11" width="8.7109375" style="4" customWidth="1"/>
    <col min="12" max="12" width="9.7109375" style="4" customWidth="1"/>
    <col min="13" max="52" width="10.7109375" style="3"/>
    <col min="53" max="16384" width="10.7109375" style="4"/>
  </cols>
  <sheetData>
    <row r="1" spans="1:13" s="2" customFormat="1" ht="20.100000000000001" customHeight="1" thickBot="1">
      <c r="A1" s="28" t="s">
        <v>73</v>
      </c>
      <c r="B1" s="1"/>
      <c r="C1" s="1"/>
      <c r="D1" s="1"/>
      <c r="E1" s="1"/>
      <c r="F1" s="1"/>
      <c r="L1" s="6"/>
    </row>
    <row r="2" spans="1:13" ht="12.6" customHeight="1">
      <c r="A2" s="63" t="s">
        <v>59</v>
      </c>
      <c r="B2" s="60" t="s">
        <v>60</v>
      </c>
      <c r="C2" s="60" t="s">
        <v>61</v>
      </c>
      <c r="D2" s="60" t="s">
        <v>62</v>
      </c>
      <c r="E2" s="60" t="s">
        <v>63</v>
      </c>
      <c r="F2" s="54" t="s">
        <v>0</v>
      </c>
      <c r="G2" s="60" t="s">
        <v>64</v>
      </c>
      <c r="H2" s="54" t="s">
        <v>1</v>
      </c>
      <c r="I2" s="60" t="s">
        <v>65</v>
      </c>
      <c r="J2" s="60" t="s">
        <v>66</v>
      </c>
      <c r="K2" s="60" t="s">
        <v>68</v>
      </c>
      <c r="L2" s="57" t="s">
        <v>2</v>
      </c>
    </row>
    <row r="3" spans="1:13" ht="12.6" customHeight="1">
      <c r="A3" s="64"/>
      <c r="B3" s="61"/>
      <c r="C3" s="61"/>
      <c r="D3" s="61"/>
      <c r="E3" s="61"/>
      <c r="F3" s="55"/>
      <c r="G3" s="61"/>
      <c r="H3" s="55"/>
      <c r="I3" s="61"/>
      <c r="J3" s="61"/>
      <c r="K3" s="61"/>
      <c r="L3" s="58"/>
    </row>
    <row r="4" spans="1:13" ht="12.6" customHeight="1" thickBot="1">
      <c r="A4" s="65"/>
      <c r="B4" s="62"/>
      <c r="C4" s="62"/>
      <c r="D4" s="62"/>
      <c r="E4" s="62"/>
      <c r="F4" s="56"/>
      <c r="G4" s="62"/>
      <c r="H4" s="56"/>
      <c r="I4" s="62"/>
      <c r="J4" s="62"/>
      <c r="K4" s="62"/>
      <c r="L4" s="59"/>
    </row>
    <row r="5" spans="1:13" ht="14.25" customHeight="1">
      <c r="A5" s="13" t="s">
        <v>3</v>
      </c>
      <c r="B5" s="14">
        <f>-Charges!B5+Revenus!B5</f>
        <v>-7975479</v>
      </c>
      <c r="C5" s="14">
        <f>-Charges!C5+Revenus!C5</f>
        <v>-10517971</v>
      </c>
      <c r="D5" s="14">
        <f>-Charges!D5+Revenus!D5</f>
        <v>-28190708</v>
      </c>
      <c r="E5" s="14">
        <f>-Charges!E5+Revenus!E5</f>
        <v>-29091026</v>
      </c>
      <c r="F5" s="14">
        <f>-Charges!F5+Revenus!F5</f>
        <v>-1288376</v>
      </c>
      <c r="G5" s="14">
        <f>-Charges!G5+Revenus!G5</f>
        <v>-25624204</v>
      </c>
      <c r="H5" s="14">
        <f>-Charges!H5+Revenus!H5</f>
        <v>-25790599</v>
      </c>
      <c r="I5" s="14">
        <f>-Charges!I5+Revenus!I5</f>
        <v>-2405169</v>
      </c>
      <c r="J5" s="14">
        <f>-Charges!J5+Revenus!J5</f>
        <v>1241358</v>
      </c>
      <c r="K5" s="14">
        <f>-Charges!K5+Revenus!K5</f>
        <v>131617372</v>
      </c>
      <c r="L5" s="15">
        <f t="shared" ref="L5:L56" si="0">SUM(B5:K5)</f>
        <v>1975198</v>
      </c>
      <c r="M5" s="7"/>
    </row>
    <row r="6" spans="1:13" ht="14.25" customHeight="1">
      <c r="A6" s="10" t="s">
        <v>4</v>
      </c>
      <c r="B6" s="8">
        <f>-Charges!B6+Revenus!B6</f>
        <v>-719248</v>
      </c>
      <c r="C6" s="8">
        <f>-Charges!C6+Revenus!C6</f>
        <v>-239771</v>
      </c>
      <c r="D6" s="8">
        <f>-Charges!D6+Revenus!D6</f>
        <v>-2128002</v>
      </c>
      <c r="E6" s="8">
        <f>-Charges!E6+Revenus!E6</f>
        <v>-696465</v>
      </c>
      <c r="F6" s="8">
        <f>-Charges!F6+Revenus!F6</f>
        <v>-78504</v>
      </c>
      <c r="G6" s="8">
        <f>-Charges!G6+Revenus!G6</f>
        <v>-1325921</v>
      </c>
      <c r="H6" s="8">
        <f>-Charges!H6+Revenus!H6</f>
        <v>-1148255</v>
      </c>
      <c r="I6" s="8">
        <f>-Charges!I6+Revenus!I6</f>
        <v>-203138</v>
      </c>
      <c r="J6" s="8">
        <f>-Charges!J6+Revenus!J6</f>
        <v>131476</v>
      </c>
      <c r="K6" s="8">
        <f>-Charges!K6+Revenus!K6</f>
        <v>5421241</v>
      </c>
      <c r="L6" s="16">
        <f t="shared" si="0"/>
        <v>-986587</v>
      </c>
      <c r="M6" s="7"/>
    </row>
    <row r="7" spans="1:13" ht="14.25" customHeight="1">
      <c r="A7" s="10" t="s">
        <v>5</v>
      </c>
      <c r="B7" s="8">
        <f>-Charges!B7+Revenus!B7</f>
        <v>-918564</v>
      </c>
      <c r="C7" s="8">
        <f>-Charges!C7+Revenus!C7</f>
        <v>-434188</v>
      </c>
      <c r="D7" s="8">
        <f>-Charges!D7+Revenus!D7</f>
        <v>-2793933</v>
      </c>
      <c r="E7" s="8">
        <f>-Charges!E7+Revenus!E7</f>
        <v>-728296</v>
      </c>
      <c r="F7" s="8">
        <f>-Charges!F7+Revenus!F7</f>
        <v>-109764</v>
      </c>
      <c r="G7" s="8">
        <f>-Charges!G7+Revenus!G7</f>
        <v>-1411029</v>
      </c>
      <c r="H7" s="8">
        <f>-Charges!H7+Revenus!H7</f>
        <v>-1416089</v>
      </c>
      <c r="I7" s="8">
        <f>-Charges!I7+Revenus!I7</f>
        <v>-324609</v>
      </c>
      <c r="J7" s="8">
        <f>-Charges!J7+Revenus!J7</f>
        <v>2774</v>
      </c>
      <c r="K7" s="8">
        <f>-Charges!K7+Revenus!K7</f>
        <v>7558207</v>
      </c>
      <c r="L7" s="16">
        <f t="shared" si="0"/>
        <v>-575491</v>
      </c>
      <c r="M7" s="7"/>
    </row>
    <row r="8" spans="1:13" ht="14.25" customHeight="1">
      <c r="A8" s="11" t="s">
        <v>55</v>
      </c>
      <c r="B8" s="8">
        <f>-Charges!B8+Revenus!B8</f>
        <v>-1414740</v>
      </c>
      <c r="C8" s="8">
        <f>-Charges!C8+Revenus!C8</f>
        <v>-334040</v>
      </c>
      <c r="D8" s="8">
        <f>-Charges!D8+Revenus!D8</f>
        <v>-5178559</v>
      </c>
      <c r="E8" s="8">
        <f>-Charges!E8+Revenus!E8</f>
        <v>-712963</v>
      </c>
      <c r="F8" s="8">
        <f>-Charges!F8+Revenus!F8</f>
        <v>-169698</v>
      </c>
      <c r="G8" s="8">
        <f>-Charges!G8+Revenus!G8</f>
        <v>-2179608</v>
      </c>
      <c r="H8" s="8">
        <f>-Charges!H8+Revenus!H8</f>
        <v>-1515311</v>
      </c>
      <c r="I8" s="8">
        <f>-Charges!I8+Revenus!I8</f>
        <v>-509206</v>
      </c>
      <c r="J8" s="8">
        <f>-Charges!J8+Revenus!J8</f>
        <v>874451</v>
      </c>
      <c r="K8" s="8">
        <f>-Charges!K8+Revenus!K8</f>
        <v>8975233</v>
      </c>
      <c r="L8" s="16">
        <f t="shared" si="0"/>
        <v>-2164441</v>
      </c>
      <c r="M8" s="7"/>
    </row>
    <row r="9" spans="1:13" ht="14.25" customHeight="1">
      <c r="A9" s="10" t="s">
        <v>6</v>
      </c>
      <c r="B9" s="8">
        <f>-Charges!B9+Revenus!B9</f>
        <v>-526449</v>
      </c>
      <c r="C9" s="8">
        <f>-Charges!C9+Revenus!C9</f>
        <v>-189026</v>
      </c>
      <c r="D9" s="8">
        <f>-Charges!D9+Revenus!D9</f>
        <v>-1658309</v>
      </c>
      <c r="E9" s="8">
        <f>-Charges!E9+Revenus!E9</f>
        <v>-445574</v>
      </c>
      <c r="F9" s="8">
        <f>-Charges!F9+Revenus!F9</f>
        <v>-53884</v>
      </c>
      <c r="G9" s="8">
        <f>-Charges!G9+Revenus!G9</f>
        <v>-612659</v>
      </c>
      <c r="H9" s="8">
        <f>-Charges!H9+Revenus!H9</f>
        <v>-387129</v>
      </c>
      <c r="I9" s="8">
        <f>-Charges!I9+Revenus!I9</f>
        <v>-289815</v>
      </c>
      <c r="J9" s="8">
        <f>-Charges!J9+Revenus!J9</f>
        <v>11944</v>
      </c>
      <c r="K9" s="8">
        <f>-Charges!K9+Revenus!K9</f>
        <v>4158703</v>
      </c>
      <c r="L9" s="16">
        <f t="shared" si="0"/>
        <v>7802</v>
      </c>
      <c r="M9" s="7"/>
    </row>
    <row r="10" spans="1:13" ht="14.25" customHeight="1">
      <c r="A10" s="10" t="s">
        <v>7</v>
      </c>
      <c r="B10" s="8">
        <f>-Charges!B10+Revenus!B10</f>
        <v>-576282</v>
      </c>
      <c r="C10" s="8">
        <f>-Charges!C10+Revenus!C10</f>
        <v>-144096</v>
      </c>
      <c r="D10" s="8">
        <f>-Charges!D10+Revenus!D10</f>
        <v>-2008008</v>
      </c>
      <c r="E10" s="8">
        <f>-Charges!E10+Revenus!E10</f>
        <v>-118034</v>
      </c>
      <c r="F10" s="8">
        <f>-Charges!F10+Revenus!F10</f>
        <v>-69094</v>
      </c>
      <c r="G10" s="8">
        <f>-Charges!G10+Revenus!G10</f>
        <v>-1145268</v>
      </c>
      <c r="H10" s="8">
        <f>-Charges!H10+Revenus!H10</f>
        <v>-694722</v>
      </c>
      <c r="I10" s="8">
        <f>-Charges!I10+Revenus!I10</f>
        <v>-110483</v>
      </c>
      <c r="J10" s="8">
        <f>-Charges!J10+Revenus!J10</f>
        <v>273007</v>
      </c>
      <c r="K10" s="8">
        <f>-Charges!K10+Revenus!K10</f>
        <v>4753293</v>
      </c>
      <c r="L10" s="16">
        <f t="shared" si="0"/>
        <v>160313</v>
      </c>
      <c r="M10" s="7"/>
    </row>
    <row r="11" spans="1:13" ht="14.25" customHeight="1">
      <c r="A11" s="10" t="s">
        <v>8</v>
      </c>
      <c r="B11" s="8">
        <f>-Charges!B11+Revenus!B11</f>
        <v>-148671</v>
      </c>
      <c r="C11" s="8">
        <f>-Charges!C11+Revenus!C11</f>
        <v>-29905</v>
      </c>
      <c r="D11" s="8">
        <f>-Charges!D11+Revenus!D11</f>
        <v>-189430</v>
      </c>
      <c r="E11" s="8">
        <f>-Charges!E11+Revenus!E11</f>
        <v>-8891</v>
      </c>
      <c r="F11" s="8">
        <f>-Charges!F11+Revenus!F11</f>
        <v>-15276</v>
      </c>
      <c r="G11" s="8">
        <f>-Charges!G11+Revenus!G11</f>
        <v>-111398</v>
      </c>
      <c r="H11" s="8">
        <f>-Charges!H11+Revenus!H11</f>
        <v>-209413</v>
      </c>
      <c r="I11" s="8">
        <f>-Charges!I11+Revenus!I11</f>
        <v>-13152</v>
      </c>
      <c r="J11" s="8">
        <f>-Charges!J11+Revenus!J11</f>
        <v>9028</v>
      </c>
      <c r="K11" s="8">
        <f>-Charges!K11+Revenus!K11</f>
        <v>740035</v>
      </c>
      <c r="L11" s="16">
        <f t="shared" si="0"/>
        <v>22927</v>
      </c>
      <c r="M11" s="7"/>
    </row>
    <row r="12" spans="1:13" ht="14.25" customHeight="1">
      <c r="A12" s="10" t="s">
        <v>9</v>
      </c>
      <c r="B12" s="8">
        <f>-Charges!B12+Revenus!B12</f>
        <v>-939582</v>
      </c>
      <c r="C12" s="8">
        <f>-Charges!C12+Revenus!C12</f>
        <v>-221530</v>
      </c>
      <c r="D12" s="8">
        <f>-Charges!D12+Revenus!D12</f>
        <v>-3818620</v>
      </c>
      <c r="E12" s="8">
        <f>-Charges!E12+Revenus!E12</f>
        <v>-546218</v>
      </c>
      <c r="F12" s="8">
        <f>-Charges!F12+Revenus!F12</f>
        <v>-170141</v>
      </c>
      <c r="G12" s="8">
        <f>-Charges!G12+Revenus!G12</f>
        <v>-1842367</v>
      </c>
      <c r="H12" s="8">
        <f>-Charges!H12+Revenus!H12</f>
        <v>-1034918</v>
      </c>
      <c r="I12" s="8">
        <f>-Charges!I12+Revenus!I12</f>
        <v>-388095</v>
      </c>
      <c r="J12" s="8">
        <f>-Charges!J12+Revenus!J12</f>
        <v>-16186</v>
      </c>
      <c r="K12" s="8">
        <f>-Charges!K12+Revenus!K12</f>
        <v>9982610</v>
      </c>
      <c r="L12" s="16">
        <f t="shared" si="0"/>
        <v>1004953</v>
      </c>
      <c r="M12" s="7"/>
    </row>
    <row r="13" spans="1:13" ht="14.25" customHeight="1">
      <c r="A13" s="10" t="s">
        <v>10</v>
      </c>
      <c r="B13" s="8">
        <f>-Charges!B13+Revenus!B13</f>
        <v>-313788</v>
      </c>
      <c r="C13" s="8">
        <f>-Charges!C13+Revenus!C13</f>
        <v>-59915</v>
      </c>
      <c r="D13" s="8">
        <f>-Charges!D13+Revenus!D13</f>
        <v>-1051548</v>
      </c>
      <c r="E13" s="8">
        <f>-Charges!E13+Revenus!E13</f>
        <v>-48944</v>
      </c>
      <c r="F13" s="8">
        <f>-Charges!F13+Revenus!F13</f>
        <v>-34249</v>
      </c>
      <c r="G13" s="8">
        <f>-Charges!G13+Revenus!G13</f>
        <v>-389049</v>
      </c>
      <c r="H13" s="8">
        <f>-Charges!H13+Revenus!H13</f>
        <v>-472127</v>
      </c>
      <c r="I13" s="8">
        <f>-Charges!I13+Revenus!I13</f>
        <v>-57439</v>
      </c>
      <c r="J13" s="8">
        <f>-Charges!J13+Revenus!J13</f>
        <v>18775</v>
      </c>
      <c r="K13" s="8">
        <f>-Charges!K13+Revenus!K13</f>
        <v>2269318</v>
      </c>
      <c r="L13" s="16">
        <f t="shared" si="0"/>
        <v>-138966</v>
      </c>
      <c r="M13" s="7"/>
    </row>
    <row r="14" spans="1:13" ht="14.25" customHeight="1">
      <c r="A14" s="10" t="s">
        <v>11</v>
      </c>
      <c r="B14" s="8">
        <f>-Charges!B14+Revenus!B14</f>
        <v>-1464782</v>
      </c>
      <c r="C14" s="8">
        <f>-Charges!C14+Revenus!C14</f>
        <v>-324350</v>
      </c>
      <c r="D14" s="8">
        <f>-Charges!D14+Revenus!D14</f>
        <v>-5081431</v>
      </c>
      <c r="E14" s="8">
        <f>-Charges!E14+Revenus!E14</f>
        <v>-425089</v>
      </c>
      <c r="F14" s="8">
        <f>-Charges!F14+Revenus!F14</f>
        <v>-173993</v>
      </c>
      <c r="G14" s="8">
        <f>-Charges!G14+Revenus!G14</f>
        <v>-2052896</v>
      </c>
      <c r="H14" s="8">
        <f>-Charges!H14+Revenus!H14</f>
        <v>-2150888</v>
      </c>
      <c r="I14" s="8">
        <f>-Charges!I14+Revenus!I14</f>
        <v>-441016</v>
      </c>
      <c r="J14" s="8">
        <f>-Charges!J14+Revenus!J14</f>
        <v>126835</v>
      </c>
      <c r="K14" s="8">
        <f>-Charges!K14+Revenus!K14</f>
        <v>11771860</v>
      </c>
      <c r="L14" s="16">
        <f t="shared" si="0"/>
        <v>-215750</v>
      </c>
      <c r="M14" s="7"/>
    </row>
    <row r="15" spans="1:13" ht="14.25" customHeight="1">
      <c r="A15" s="10" t="s">
        <v>12</v>
      </c>
      <c r="B15" s="8">
        <f>-Charges!B15+Revenus!B15</f>
        <v>-1026780</v>
      </c>
      <c r="C15" s="8">
        <f>-Charges!C15+Revenus!C15</f>
        <v>-335508</v>
      </c>
      <c r="D15" s="8">
        <f>-Charges!D15+Revenus!D15</f>
        <v>-4628671</v>
      </c>
      <c r="E15" s="8">
        <f>-Charges!E15+Revenus!E15</f>
        <v>-889399</v>
      </c>
      <c r="F15" s="8">
        <f>-Charges!F15+Revenus!F15</f>
        <v>-157498</v>
      </c>
      <c r="G15" s="8">
        <f>-Charges!G15+Revenus!G15</f>
        <v>-2040198</v>
      </c>
      <c r="H15" s="8">
        <f>-Charges!H15+Revenus!H15</f>
        <v>-892491</v>
      </c>
      <c r="I15" s="8">
        <f>-Charges!I15+Revenus!I15</f>
        <v>-357913</v>
      </c>
      <c r="J15" s="8">
        <f>-Charges!J15+Revenus!J15</f>
        <v>-79980</v>
      </c>
      <c r="K15" s="8">
        <f>-Charges!K15+Revenus!K15</f>
        <v>10970137</v>
      </c>
      <c r="L15" s="16">
        <f t="shared" si="0"/>
        <v>561699</v>
      </c>
      <c r="M15" s="7"/>
    </row>
    <row r="16" spans="1:13" ht="14.25" customHeight="1">
      <c r="A16" s="10" t="s">
        <v>13</v>
      </c>
      <c r="B16" s="8">
        <f>-Charges!B16+Revenus!B16</f>
        <v>-947601</v>
      </c>
      <c r="C16" s="8">
        <f>-Charges!C16+Revenus!C16</f>
        <v>-361131</v>
      </c>
      <c r="D16" s="8">
        <f>-Charges!D16+Revenus!D16</f>
        <v>-5806028</v>
      </c>
      <c r="E16" s="8">
        <f>-Charges!E16+Revenus!E16</f>
        <v>-1320206</v>
      </c>
      <c r="F16" s="8">
        <f>-Charges!F16+Revenus!F16</f>
        <v>-190585</v>
      </c>
      <c r="G16" s="8">
        <f>-Charges!G16+Revenus!G16</f>
        <v>-2564265</v>
      </c>
      <c r="H16" s="8">
        <f>-Charges!H16+Revenus!H16</f>
        <v>-1242929</v>
      </c>
      <c r="I16" s="8">
        <f>-Charges!I16+Revenus!I16</f>
        <v>-338274</v>
      </c>
      <c r="J16" s="8">
        <f>-Charges!J16+Revenus!J16</f>
        <v>690520</v>
      </c>
      <c r="K16" s="8">
        <f>-Charges!K16+Revenus!K16</f>
        <v>11259223</v>
      </c>
      <c r="L16" s="16">
        <f t="shared" si="0"/>
        <v>-821276</v>
      </c>
      <c r="M16" s="7"/>
    </row>
    <row r="17" spans="1:13" ht="14.25" customHeight="1">
      <c r="A17" s="10" t="s">
        <v>14</v>
      </c>
      <c r="B17" s="8">
        <f>-Charges!B17+Revenus!B17</f>
        <v>-558800</v>
      </c>
      <c r="C17" s="8">
        <f>-Charges!C17+Revenus!C17</f>
        <v>-213974</v>
      </c>
      <c r="D17" s="8">
        <f>-Charges!D17+Revenus!D17</f>
        <v>-948150</v>
      </c>
      <c r="E17" s="8">
        <f>-Charges!E17+Revenus!E17</f>
        <v>-349624</v>
      </c>
      <c r="F17" s="8">
        <f>-Charges!F17+Revenus!F17</f>
        <v>-54572</v>
      </c>
      <c r="G17" s="8">
        <f>-Charges!G17+Revenus!G17</f>
        <v>-736935</v>
      </c>
      <c r="H17" s="8">
        <f>-Charges!H17+Revenus!H17</f>
        <v>-513192</v>
      </c>
      <c r="I17" s="8">
        <f>-Charges!I17+Revenus!I17</f>
        <v>-105595</v>
      </c>
      <c r="J17" s="8">
        <f>-Charges!J17+Revenus!J17</f>
        <v>2211</v>
      </c>
      <c r="K17" s="8">
        <f>-Charges!K17+Revenus!K17</f>
        <v>3317155</v>
      </c>
      <c r="L17" s="16">
        <f t="shared" si="0"/>
        <v>-161476</v>
      </c>
      <c r="M17" s="7"/>
    </row>
    <row r="18" spans="1:13" ht="14.25" customHeight="1">
      <c r="A18" s="10" t="s">
        <v>15</v>
      </c>
      <c r="B18" s="8">
        <f>-Charges!B18+Revenus!B18</f>
        <v>-1301615</v>
      </c>
      <c r="C18" s="8">
        <f>-Charges!C18+Revenus!C18</f>
        <v>-544195</v>
      </c>
      <c r="D18" s="8">
        <f>-Charges!D18+Revenus!D18</f>
        <v>-4869113</v>
      </c>
      <c r="E18" s="8">
        <f>-Charges!E18+Revenus!E18</f>
        <v>-864698</v>
      </c>
      <c r="F18" s="8">
        <f>-Charges!F18+Revenus!F18</f>
        <v>-190947</v>
      </c>
      <c r="G18" s="8">
        <f>-Charges!G18+Revenus!G18</f>
        <v>-2950252</v>
      </c>
      <c r="H18" s="8">
        <f>-Charges!H18+Revenus!H18</f>
        <v>-1547744</v>
      </c>
      <c r="I18" s="8">
        <f>-Charges!I18+Revenus!I18</f>
        <v>-435112</v>
      </c>
      <c r="J18" s="8">
        <f>-Charges!J18+Revenus!J18</f>
        <v>132185</v>
      </c>
      <c r="K18" s="8">
        <f>-Charges!K18+Revenus!K18</f>
        <v>12944085</v>
      </c>
      <c r="L18" s="16">
        <f t="shared" si="0"/>
        <v>372594</v>
      </c>
      <c r="M18" s="7"/>
    </row>
    <row r="19" spans="1:13" ht="14.25" customHeight="1">
      <c r="A19" s="10" t="s">
        <v>16</v>
      </c>
      <c r="B19" s="8">
        <f>-Charges!B19+Revenus!B19</f>
        <v>-1079195</v>
      </c>
      <c r="C19" s="8">
        <f>-Charges!C19+Revenus!C19</f>
        <v>-454528</v>
      </c>
      <c r="D19" s="8">
        <f>-Charges!D19+Revenus!D19</f>
        <v>-4392392</v>
      </c>
      <c r="E19" s="8">
        <f>-Charges!E19+Revenus!E19</f>
        <v>-546689</v>
      </c>
      <c r="F19" s="8">
        <f>-Charges!F19+Revenus!F19</f>
        <v>-165990</v>
      </c>
      <c r="G19" s="8">
        <f>-Charges!G19+Revenus!G19</f>
        <v>-2408917</v>
      </c>
      <c r="H19" s="8">
        <f>-Charges!H19+Revenus!H19</f>
        <v>-1724936</v>
      </c>
      <c r="I19" s="8">
        <f>-Charges!I19+Revenus!I19</f>
        <v>-446068</v>
      </c>
      <c r="J19" s="8">
        <f>-Charges!J19+Revenus!J19</f>
        <v>27244</v>
      </c>
      <c r="K19" s="8">
        <f>-Charges!K19+Revenus!K19</f>
        <v>11567617</v>
      </c>
      <c r="L19" s="16">
        <f t="shared" si="0"/>
        <v>376146</v>
      </c>
      <c r="M19" s="7"/>
    </row>
    <row r="20" spans="1:13" ht="14.25" customHeight="1">
      <c r="A20" s="10" t="s">
        <v>17</v>
      </c>
      <c r="B20" s="8">
        <f>-Charges!B20+Revenus!B20</f>
        <v>-505445</v>
      </c>
      <c r="C20" s="8">
        <f>-Charges!C20+Revenus!C20</f>
        <v>-119734</v>
      </c>
      <c r="D20" s="8">
        <f>-Charges!D20+Revenus!D20</f>
        <v>-1552780</v>
      </c>
      <c r="E20" s="8">
        <f>-Charges!E20+Revenus!E20</f>
        <v>-237981</v>
      </c>
      <c r="F20" s="8">
        <f>-Charges!F20+Revenus!F20</f>
        <v>-58351</v>
      </c>
      <c r="G20" s="8">
        <f>-Charges!G20+Revenus!G20</f>
        <v>-786274</v>
      </c>
      <c r="H20" s="8">
        <f>-Charges!H20+Revenus!H20</f>
        <v>-421726</v>
      </c>
      <c r="I20" s="8">
        <f>-Charges!I20+Revenus!I20</f>
        <v>-126303</v>
      </c>
      <c r="J20" s="8">
        <f>-Charges!J20+Revenus!J20</f>
        <v>77581</v>
      </c>
      <c r="K20" s="8">
        <f>-Charges!K20+Revenus!K20</f>
        <v>3310769</v>
      </c>
      <c r="L20" s="16">
        <f t="shared" si="0"/>
        <v>-420244</v>
      </c>
      <c r="M20" s="7"/>
    </row>
    <row r="21" spans="1:13" ht="14.25" customHeight="1">
      <c r="A21" s="10" t="s">
        <v>18</v>
      </c>
      <c r="B21" s="8">
        <f>-Charges!B21+Revenus!B21</f>
        <v>-332002</v>
      </c>
      <c r="C21" s="8">
        <f>-Charges!C21+Revenus!C21</f>
        <v>-68285</v>
      </c>
      <c r="D21" s="8">
        <f>-Charges!D21+Revenus!D21</f>
        <v>-944397</v>
      </c>
      <c r="E21" s="8">
        <f>-Charges!E21+Revenus!E21</f>
        <v>-65763</v>
      </c>
      <c r="F21" s="8">
        <f>-Charges!F21+Revenus!F21</f>
        <v>-35299</v>
      </c>
      <c r="G21" s="8">
        <f>-Charges!G21+Revenus!G21</f>
        <v>-453259</v>
      </c>
      <c r="H21" s="8">
        <f>-Charges!H21+Revenus!H21</f>
        <v>-336643</v>
      </c>
      <c r="I21" s="8">
        <f>-Charges!I21+Revenus!I21</f>
        <v>-46345</v>
      </c>
      <c r="J21" s="8">
        <f>-Charges!J21+Revenus!J21</f>
        <v>55082</v>
      </c>
      <c r="K21" s="8">
        <f>-Charges!K21+Revenus!K21</f>
        <v>2491531</v>
      </c>
      <c r="L21" s="16">
        <f t="shared" si="0"/>
        <v>264620</v>
      </c>
      <c r="M21" s="7"/>
    </row>
    <row r="22" spans="1:13" ht="14.25" customHeight="1">
      <c r="A22" s="10" t="s">
        <v>19</v>
      </c>
      <c r="B22" s="8">
        <f>-Charges!B22+Revenus!B22</f>
        <v>-66495</v>
      </c>
      <c r="C22" s="8">
        <f>-Charges!C22+Revenus!C22</f>
        <v>6292</v>
      </c>
      <c r="D22" s="8">
        <f>-Charges!D22+Revenus!D22</f>
        <v>-39383</v>
      </c>
      <c r="E22" s="8">
        <f>-Charges!E22+Revenus!E22</f>
        <v>-3089</v>
      </c>
      <c r="F22" s="8">
        <f>-Charges!F22+Revenus!F22</f>
        <v>-9008</v>
      </c>
      <c r="G22" s="8">
        <f>-Charges!G22+Revenus!G22</f>
        <v>-28338</v>
      </c>
      <c r="H22" s="8">
        <f>-Charges!H22+Revenus!H22</f>
        <v>-46126</v>
      </c>
      <c r="I22" s="8">
        <f>-Charges!I22+Revenus!I22</f>
        <v>-3671</v>
      </c>
      <c r="J22" s="8">
        <f>-Charges!J22+Revenus!J22</f>
        <v>14538</v>
      </c>
      <c r="K22" s="8">
        <f>-Charges!K22+Revenus!K22</f>
        <v>191830</v>
      </c>
      <c r="L22" s="16">
        <f t="shared" si="0"/>
        <v>16550</v>
      </c>
      <c r="M22" s="7"/>
    </row>
    <row r="23" spans="1:13" ht="14.25" customHeight="1">
      <c r="A23" s="10" t="s">
        <v>20</v>
      </c>
      <c r="B23" s="8">
        <f>-Charges!B23+Revenus!B23</f>
        <v>-808513</v>
      </c>
      <c r="C23" s="8">
        <f>-Charges!C23+Revenus!C23</f>
        <v>-325030</v>
      </c>
      <c r="D23" s="8">
        <f>-Charges!D23+Revenus!D23</f>
        <v>-3772730</v>
      </c>
      <c r="E23" s="8">
        <f>-Charges!E23+Revenus!E23</f>
        <v>-503235</v>
      </c>
      <c r="F23" s="8">
        <f>-Charges!F23+Revenus!F23</f>
        <v>-131687</v>
      </c>
      <c r="G23" s="8">
        <f>-Charges!G23+Revenus!G23</f>
        <v>-1623833</v>
      </c>
      <c r="H23" s="8">
        <f>-Charges!H23+Revenus!H23</f>
        <v>-856924</v>
      </c>
      <c r="I23" s="8">
        <f>-Charges!I23+Revenus!I23</f>
        <v>-290585</v>
      </c>
      <c r="J23" s="8">
        <f>-Charges!J23+Revenus!J23</f>
        <v>69391</v>
      </c>
      <c r="K23" s="8">
        <f>-Charges!K23+Revenus!K23</f>
        <v>8461159</v>
      </c>
      <c r="L23" s="16">
        <f t="shared" si="0"/>
        <v>218013</v>
      </c>
      <c r="M23" s="7"/>
    </row>
    <row r="24" spans="1:13" ht="14.25" customHeight="1">
      <c r="A24" s="10" t="s">
        <v>21</v>
      </c>
      <c r="B24" s="8">
        <f>-Charges!B24+Revenus!B24</f>
        <v>-620001</v>
      </c>
      <c r="C24" s="8">
        <f>-Charges!C24+Revenus!C24</f>
        <v>-212465</v>
      </c>
      <c r="D24" s="8">
        <f>-Charges!D24+Revenus!D24</f>
        <v>-1817722</v>
      </c>
      <c r="E24" s="8">
        <f>-Charges!E24+Revenus!E24</f>
        <v>-177547</v>
      </c>
      <c r="F24" s="8">
        <f>-Charges!F24+Revenus!F24</f>
        <v>-65612</v>
      </c>
      <c r="G24" s="8">
        <f>-Charges!G24+Revenus!G24</f>
        <v>-875906</v>
      </c>
      <c r="H24" s="8">
        <f>-Charges!H24+Revenus!H24</f>
        <v>-621508</v>
      </c>
      <c r="I24" s="8">
        <f>-Charges!I24+Revenus!I24</f>
        <v>-196116</v>
      </c>
      <c r="J24" s="8">
        <f>-Charges!J24+Revenus!J24</f>
        <v>83350</v>
      </c>
      <c r="K24" s="8">
        <f>-Charges!K24+Revenus!K24</f>
        <v>4249720</v>
      </c>
      <c r="L24" s="16">
        <f t="shared" si="0"/>
        <v>-253807</v>
      </c>
      <c r="M24" s="7"/>
    </row>
    <row r="25" spans="1:13" ht="14.25" customHeight="1">
      <c r="A25" s="10" t="s">
        <v>22</v>
      </c>
      <c r="B25" s="8">
        <f>-Charges!B25+Revenus!B25</f>
        <v>-654718</v>
      </c>
      <c r="C25" s="8">
        <f>-Charges!C25+Revenus!C25</f>
        <v>-257301</v>
      </c>
      <c r="D25" s="8">
        <f>-Charges!D25+Revenus!D25</f>
        <v>-2671761</v>
      </c>
      <c r="E25" s="8">
        <f>-Charges!E25+Revenus!E25</f>
        <v>-363994</v>
      </c>
      <c r="F25" s="8">
        <f>-Charges!F25+Revenus!F25</f>
        <v>-86442</v>
      </c>
      <c r="G25" s="8">
        <f>-Charges!G25+Revenus!G25</f>
        <v>-1177474</v>
      </c>
      <c r="H25" s="8">
        <f>-Charges!H25+Revenus!H25</f>
        <v>-756112</v>
      </c>
      <c r="I25" s="8">
        <f>-Charges!I25+Revenus!I25</f>
        <v>-201990</v>
      </c>
      <c r="J25" s="8">
        <f>-Charges!J25+Revenus!J25</f>
        <v>76184</v>
      </c>
      <c r="K25" s="8">
        <f>-Charges!K25+Revenus!K25</f>
        <v>6107174</v>
      </c>
      <c r="L25" s="16">
        <f t="shared" si="0"/>
        <v>13566</v>
      </c>
      <c r="M25" s="7"/>
    </row>
    <row r="26" spans="1:13" ht="14.25" customHeight="1">
      <c r="A26" s="10" t="s">
        <v>23</v>
      </c>
      <c r="B26" s="8">
        <f>-Charges!B26+Revenus!B26</f>
        <v>-60136</v>
      </c>
      <c r="C26" s="8">
        <f>-Charges!C26+Revenus!C26</f>
        <v>-11463</v>
      </c>
      <c r="D26" s="8">
        <f>-Charges!D26+Revenus!D26</f>
        <v>-248133</v>
      </c>
      <c r="E26" s="8">
        <f>-Charges!E26+Revenus!E26</f>
        <v>-11729</v>
      </c>
      <c r="F26" s="8">
        <f>-Charges!F26+Revenus!F26</f>
        <v>-10982</v>
      </c>
      <c r="G26" s="8">
        <f>-Charges!G26+Revenus!G26</f>
        <v>-105022</v>
      </c>
      <c r="H26" s="8">
        <f>-Charges!H26+Revenus!H26</f>
        <v>-14141</v>
      </c>
      <c r="I26" s="8">
        <f>-Charges!I26+Revenus!I26</f>
        <v>-16778</v>
      </c>
      <c r="J26" s="8">
        <f>-Charges!J26+Revenus!J26</f>
        <v>6128</v>
      </c>
      <c r="K26" s="8">
        <f>-Charges!K26+Revenus!K26</f>
        <v>480523</v>
      </c>
      <c r="L26" s="16">
        <f t="shared" si="0"/>
        <v>8267</v>
      </c>
      <c r="M26" s="7"/>
    </row>
    <row r="27" spans="1:13" ht="14.25" customHeight="1">
      <c r="A27" s="10" t="s">
        <v>24</v>
      </c>
      <c r="B27" s="8">
        <f>-Charges!B27+Revenus!B27</f>
        <v>-66407</v>
      </c>
      <c r="C27" s="8">
        <f>-Charges!C27+Revenus!C27</f>
        <v>-11273</v>
      </c>
      <c r="D27" s="8">
        <f>-Charges!D27+Revenus!D27</f>
        <v>-309434</v>
      </c>
      <c r="E27" s="8">
        <f>-Charges!E27+Revenus!E27</f>
        <v>-8283</v>
      </c>
      <c r="F27" s="8">
        <f>-Charges!F27+Revenus!F27</f>
        <v>-8711</v>
      </c>
      <c r="G27" s="8">
        <f>-Charges!G27+Revenus!G27</f>
        <v>-85822</v>
      </c>
      <c r="H27" s="8">
        <f>-Charges!H27+Revenus!H27</f>
        <v>-186808</v>
      </c>
      <c r="I27" s="8">
        <f>-Charges!I27+Revenus!I27</f>
        <v>-57230</v>
      </c>
      <c r="J27" s="8">
        <f>-Charges!J27+Revenus!J27</f>
        <v>18633</v>
      </c>
      <c r="K27" s="8">
        <f>-Charges!K27+Revenus!K27</f>
        <v>753472</v>
      </c>
      <c r="L27" s="16">
        <f t="shared" si="0"/>
        <v>38137</v>
      </c>
      <c r="M27" s="7"/>
    </row>
    <row r="28" spans="1:13" ht="14.25" customHeight="1">
      <c r="A28" s="10" t="s">
        <v>25</v>
      </c>
      <c r="B28" s="8">
        <f>-Charges!B28+Revenus!B28</f>
        <v>-105634</v>
      </c>
      <c r="C28" s="8">
        <f>-Charges!C28+Revenus!C28</f>
        <v>-17903</v>
      </c>
      <c r="D28" s="8">
        <f>-Charges!D28+Revenus!D28</f>
        <v>-270164</v>
      </c>
      <c r="E28" s="8">
        <f>-Charges!E28+Revenus!E28</f>
        <v>-41612</v>
      </c>
      <c r="F28" s="8">
        <f>-Charges!F28+Revenus!F28</f>
        <v>-9211</v>
      </c>
      <c r="G28" s="8">
        <f>-Charges!G28+Revenus!G28</f>
        <v>-102527</v>
      </c>
      <c r="H28" s="8">
        <f>-Charges!H28+Revenus!H28</f>
        <v>-168076</v>
      </c>
      <c r="I28" s="8">
        <f>-Charges!I28+Revenus!I28</f>
        <v>-35655</v>
      </c>
      <c r="J28" s="8">
        <f>-Charges!J28+Revenus!J28</f>
        <v>20316</v>
      </c>
      <c r="K28" s="8">
        <f>-Charges!K28+Revenus!K28</f>
        <v>684205</v>
      </c>
      <c r="L28" s="16">
        <f t="shared" si="0"/>
        <v>-46261</v>
      </c>
      <c r="M28" s="7"/>
    </row>
    <row r="29" spans="1:13" ht="14.25" customHeight="1">
      <c r="A29" s="11" t="s">
        <v>56</v>
      </c>
      <c r="B29" s="8">
        <f>-Charges!B29+Revenus!B29</f>
        <v>-3252632</v>
      </c>
      <c r="C29" s="8">
        <f>-Charges!C29+Revenus!C29</f>
        <v>-1340399</v>
      </c>
      <c r="D29" s="8">
        <f>-Charges!D29+Revenus!D29</f>
        <v>-9753487</v>
      </c>
      <c r="E29" s="8">
        <f>-Charges!E29+Revenus!E29</f>
        <v>-2428975</v>
      </c>
      <c r="F29" s="8">
        <f>-Charges!F29+Revenus!F29</f>
        <v>-816968</v>
      </c>
      <c r="G29" s="8">
        <f>-Charges!G29+Revenus!G29</f>
        <v>-4667958</v>
      </c>
      <c r="H29" s="8">
        <f>-Charges!H29+Revenus!H29</f>
        <v>-4546795</v>
      </c>
      <c r="I29" s="8">
        <f>-Charges!I29+Revenus!I29</f>
        <v>-1082547</v>
      </c>
      <c r="J29" s="8">
        <f>-Charges!J29+Revenus!J29</f>
        <v>871314</v>
      </c>
      <c r="K29" s="8">
        <f>-Charges!K29+Revenus!K29</f>
        <v>27027601</v>
      </c>
      <c r="L29" s="16">
        <f t="shared" si="0"/>
        <v>9154</v>
      </c>
      <c r="M29" s="7"/>
    </row>
    <row r="30" spans="1:13" ht="14.25" customHeight="1">
      <c r="A30" s="10" t="s">
        <v>26</v>
      </c>
      <c r="B30" s="8">
        <f>-Charges!B30+Revenus!B30</f>
        <v>-299914</v>
      </c>
      <c r="C30" s="8">
        <f>-Charges!C30+Revenus!C30</f>
        <v>-52056</v>
      </c>
      <c r="D30" s="8">
        <f>-Charges!D30+Revenus!D30</f>
        <v>-437736</v>
      </c>
      <c r="E30" s="8">
        <f>-Charges!E30+Revenus!E30</f>
        <v>-88269</v>
      </c>
      <c r="F30" s="8">
        <f>-Charges!F30+Revenus!F30</f>
        <v>-37214</v>
      </c>
      <c r="G30" s="8">
        <f>-Charges!G30+Revenus!G30</f>
        <v>-176083</v>
      </c>
      <c r="H30" s="8">
        <f>-Charges!H30+Revenus!H30</f>
        <v>-282854</v>
      </c>
      <c r="I30" s="8">
        <f>-Charges!I30+Revenus!I30</f>
        <v>-32557</v>
      </c>
      <c r="J30" s="8">
        <f>-Charges!J30+Revenus!J30</f>
        <v>11723</v>
      </c>
      <c r="K30" s="8">
        <f>-Charges!K30+Revenus!K30</f>
        <v>1150758</v>
      </c>
      <c r="L30" s="16">
        <f t="shared" si="0"/>
        <v>-244202</v>
      </c>
      <c r="M30" s="7"/>
    </row>
    <row r="31" spans="1:13" ht="14.25" customHeight="1">
      <c r="A31" s="10" t="s">
        <v>27</v>
      </c>
      <c r="B31" s="8">
        <f>-Charges!B31+Revenus!B31</f>
        <v>-323898</v>
      </c>
      <c r="C31" s="8">
        <f>-Charges!C31+Revenus!C31</f>
        <v>-75744</v>
      </c>
      <c r="D31" s="8">
        <f>-Charges!D31+Revenus!D31</f>
        <v>-688613</v>
      </c>
      <c r="E31" s="8">
        <f>-Charges!E31+Revenus!E31</f>
        <v>-126474</v>
      </c>
      <c r="F31" s="8">
        <f>-Charges!F31+Revenus!F31</f>
        <v>-53799</v>
      </c>
      <c r="G31" s="8">
        <f>-Charges!G31+Revenus!G31</f>
        <v>-244829</v>
      </c>
      <c r="H31" s="8">
        <f>-Charges!H31+Revenus!H31</f>
        <v>-336520</v>
      </c>
      <c r="I31" s="8">
        <f>-Charges!I31+Revenus!I31</f>
        <v>-97321</v>
      </c>
      <c r="J31" s="8">
        <f>-Charges!J31+Revenus!J31</f>
        <v>208705</v>
      </c>
      <c r="K31" s="8">
        <f>-Charges!K31+Revenus!K31</f>
        <v>1738723</v>
      </c>
      <c r="L31" s="16">
        <f t="shared" si="0"/>
        <v>230</v>
      </c>
      <c r="M31" s="7"/>
    </row>
    <row r="32" spans="1:13" ht="14.25" customHeight="1">
      <c r="A32" s="10" t="s">
        <v>28</v>
      </c>
      <c r="B32" s="8">
        <f>-Charges!B32+Revenus!B32</f>
        <v>-544303</v>
      </c>
      <c r="C32" s="8">
        <f>-Charges!C32+Revenus!C32</f>
        <v>-244117</v>
      </c>
      <c r="D32" s="8">
        <f>-Charges!D32+Revenus!D32</f>
        <v>-2102062</v>
      </c>
      <c r="E32" s="8">
        <f>-Charges!E32+Revenus!E32</f>
        <v>-195551</v>
      </c>
      <c r="F32" s="8">
        <f>-Charges!F32+Revenus!F32</f>
        <v>-77331</v>
      </c>
      <c r="G32" s="8">
        <f>-Charges!G32+Revenus!G32</f>
        <v>-1728618</v>
      </c>
      <c r="H32" s="8">
        <f>-Charges!H32+Revenus!H32</f>
        <v>-607026</v>
      </c>
      <c r="I32" s="8">
        <f>-Charges!I32+Revenus!I32</f>
        <v>-311254</v>
      </c>
      <c r="J32" s="8">
        <f>-Charges!J32+Revenus!J32</f>
        <v>116845</v>
      </c>
      <c r="K32" s="8">
        <f>-Charges!K32+Revenus!K32</f>
        <v>5730516</v>
      </c>
      <c r="L32" s="16">
        <f t="shared" si="0"/>
        <v>37099</v>
      </c>
      <c r="M32" s="7"/>
    </row>
    <row r="33" spans="1:13" ht="14.25" customHeight="1">
      <c r="A33" s="10" t="s">
        <v>29</v>
      </c>
      <c r="B33" s="8">
        <f>-Charges!B33+Revenus!B33</f>
        <v>-424231</v>
      </c>
      <c r="C33" s="8">
        <f>-Charges!C33+Revenus!C33</f>
        <v>-120064</v>
      </c>
      <c r="D33" s="8">
        <f>-Charges!D33+Revenus!D33</f>
        <v>-1767725</v>
      </c>
      <c r="E33" s="8">
        <f>-Charges!E33+Revenus!E33</f>
        <v>-72252</v>
      </c>
      <c r="F33" s="8">
        <f>-Charges!F33+Revenus!F33</f>
        <v>-62198</v>
      </c>
      <c r="G33" s="8">
        <f>-Charges!G33+Revenus!G33</f>
        <v>-742442</v>
      </c>
      <c r="H33" s="8">
        <f>-Charges!H33+Revenus!H33</f>
        <v>-372907</v>
      </c>
      <c r="I33" s="8">
        <f>-Charges!I33+Revenus!I33</f>
        <v>-213688</v>
      </c>
      <c r="J33" s="8">
        <f>-Charges!J33+Revenus!J33</f>
        <v>143170</v>
      </c>
      <c r="K33" s="8">
        <f>-Charges!K33+Revenus!K33</f>
        <v>3705151</v>
      </c>
      <c r="L33" s="16">
        <f t="shared" si="0"/>
        <v>72814</v>
      </c>
      <c r="M33" s="7"/>
    </row>
    <row r="34" spans="1:13" ht="14.25" customHeight="1">
      <c r="A34" s="10" t="s">
        <v>30</v>
      </c>
      <c r="B34" s="8">
        <f>-Charges!B34+Revenus!B34</f>
        <v>-352027</v>
      </c>
      <c r="C34" s="8">
        <f>-Charges!C34+Revenus!C34</f>
        <v>-77617</v>
      </c>
      <c r="D34" s="8">
        <f>-Charges!D34+Revenus!D34</f>
        <v>-2089188</v>
      </c>
      <c r="E34" s="8">
        <f>-Charges!E34+Revenus!E34</f>
        <v>-87976</v>
      </c>
      <c r="F34" s="8">
        <f>-Charges!F34+Revenus!F34</f>
        <v>-60034</v>
      </c>
      <c r="G34" s="8">
        <f>-Charges!G34+Revenus!G34</f>
        <v>-697249</v>
      </c>
      <c r="H34" s="8">
        <f>-Charges!H34+Revenus!H34</f>
        <v>-370162</v>
      </c>
      <c r="I34" s="8">
        <f>-Charges!I34+Revenus!I34</f>
        <v>-179856</v>
      </c>
      <c r="J34" s="8">
        <f>-Charges!J34+Revenus!J34</f>
        <v>150174</v>
      </c>
      <c r="K34" s="8">
        <f>-Charges!K34+Revenus!K34</f>
        <v>3489031</v>
      </c>
      <c r="L34" s="16">
        <f t="shared" si="0"/>
        <v>-274904</v>
      </c>
      <c r="M34" s="7"/>
    </row>
    <row r="35" spans="1:13" ht="14.25" customHeight="1">
      <c r="A35" s="10" t="s">
        <v>31</v>
      </c>
      <c r="B35" s="8">
        <f>-Charges!B35+Revenus!B35</f>
        <v>-194894</v>
      </c>
      <c r="C35" s="8">
        <f>-Charges!C35+Revenus!C35</f>
        <v>-36398</v>
      </c>
      <c r="D35" s="8">
        <f>-Charges!D35+Revenus!D35</f>
        <v>-564104</v>
      </c>
      <c r="E35" s="8">
        <f>-Charges!E35+Revenus!E35</f>
        <v>-22591</v>
      </c>
      <c r="F35" s="8">
        <f>-Charges!F35+Revenus!F35</f>
        <v>-14388</v>
      </c>
      <c r="G35" s="8">
        <f>-Charges!G35+Revenus!G35</f>
        <v>-176410</v>
      </c>
      <c r="H35" s="8">
        <f>-Charges!H35+Revenus!H35</f>
        <v>-175296</v>
      </c>
      <c r="I35" s="8">
        <f>-Charges!I35+Revenus!I35</f>
        <v>-62145</v>
      </c>
      <c r="J35" s="8">
        <f>-Charges!J35+Revenus!J35</f>
        <v>-3753</v>
      </c>
      <c r="K35" s="8">
        <f>-Charges!K35+Revenus!K35</f>
        <v>1253380</v>
      </c>
      <c r="L35" s="16">
        <f t="shared" si="0"/>
        <v>3401</v>
      </c>
      <c r="M35" s="7"/>
    </row>
    <row r="36" spans="1:13" ht="14.25" customHeight="1">
      <c r="A36" s="10" t="s">
        <v>32</v>
      </c>
      <c r="B36" s="8">
        <f>-Charges!B36+Revenus!B36</f>
        <v>-139867</v>
      </c>
      <c r="C36" s="8">
        <f>-Charges!C36+Revenus!C36</f>
        <v>-27186</v>
      </c>
      <c r="D36" s="8">
        <f>-Charges!D36+Revenus!D36</f>
        <v>-272159</v>
      </c>
      <c r="E36" s="8">
        <f>-Charges!E36+Revenus!E36</f>
        <v>-14596</v>
      </c>
      <c r="F36" s="8">
        <f>-Charges!F36+Revenus!F36</f>
        <v>-10798</v>
      </c>
      <c r="G36" s="8">
        <f>-Charges!G36+Revenus!G36</f>
        <v>-90871</v>
      </c>
      <c r="H36" s="8">
        <f>-Charges!H36+Revenus!H36</f>
        <v>-100305</v>
      </c>
      <c r="I36" s="8">
        <f>-Charges!I36+Revenus!I36</f>
        <v>-15072</v>
      </c>
      <c r="J36" s="8">
        <f>-Charges!J36+Revenus!J36</f>
        <v>18359</v>
      </c>
      <c r="K36" s="8">
        <f>-Charges!K36+Revenus!K36</f>
        <v>482241</v>
      </c>
      <c r="L36" s="16">
        <f t="shared" si="0"/>
        <v>-170254</v>
      </c>
      <c r="M36" s="7"/>
    </row>
    <row r="37" spans="1:13" ht="14.25" customHeight="1">
      <c r="A37" s="10" t="s">
        <v>33</v>
      </c>
      <c r="B37" s="8">
        <f>-Charges!B37+Revenus!B37</f>
        <v>-318480</v>
      </c>
      <c r="C37" s="8">
        <f>-Charges!C37+Revenus!C37</f>
        <v>-85068</v>
      </c>
      <c r="D37" s="8">
        <f>-Charges!D37+Revenus!D37</f>
        <v>-1517897</v>
      </c>
      <c r="E37" s="8">
        <f>-Charges!E37+Revenus!E37</f>
        <v>-48966</v>
      </c>
      <c r="F37" s="8">
        <f>-Charges!F37+Revenus!F37</f>
        <v>-32883</v>
      </c>
      <c r="G37" s="8">
        <f>-Charges!G37+Revenus!G37</f>
        <v>-471504</v>
      </c>
      <c r="H37" s="8">
        <f>-Charges!H37+Revenus!H37</f>
        <v>-320595</v>
      </c>
      <c r="I37" s="8">
        <f>-Charges!I37+Revenus!I37</f>
        <v>-165611</v>
      </c>
      <c r="J37" s="8">
        <f>-Charges!J37+Revenus!J37</f>
        <v>50017</v>
      </c>
      <c r="K37" s="8">
        <f>-Charges!K37+Revenus!K37</f>
        <v>2809955</v>
      </c>
      <c r="L37" s="16">
        <f t="shared" si="0"/>
        <v>-101032</v>
      </c>
      <c r="M37" s="7"/>
    </row>
    <row r="38" spans="1:13" ht="14.25" customHeight="1">
      <c r="A38" s="10" t="s">
        <v>34</v>
      </c>
      <c r="B38" s="8">
        <f>-Charges!B38+Revenus!B38</f>
        <v>-216351</v>
      </c>
      <c r="C38" s="8">
        <f>-Charges!C38+Revenus!C38</f>
        <v>-71657</v>
      </c>
      <c r="D38" s="8">
        <f>-Charges!D38+Revenus!D38</f>
        <v>-1008261</v>
      </c>
      <c r="E38" s="8">
        <f>-Charges!E38+Revenus!E38</f>
        <v>-58664</v>
      </c>
      <c r="F38" s="8">
        <f>-Charges!F38+Revenus!F38</f>
        <v>-22531</v>
      </c>
      <c r="G38" s="8">
        <f>-Charges!G38+Revenus!G38</f>
        <v>-306238</v>
      </c>
      <c r="H38" s="8">
        <f>-Charges!H38+Revenus!H38</f>
        <v>-148949</v>
      </c>
      <c r="I38" s="8">
        <f>-Charges!I38+Revenus!I38</f>
        <v>-57362</v>
      </c>
      <c r="J38" s="8">
        <f>-Charges!J38+Revenus!J38</f>
        <v>-30639</v>
      </c>
      <c r="K38" s="8">
        <f>-Charges!K38+Revenus!K38</f>
        <v>2089526</v>
      </c>
      <c r="L38" s="16">
        <f t="shared" si="0"/>
        <v>168874</v>
      </c>
      <c r="M38" s="7"/>
    </row>
    <row r="39" spans="1:13" ht="14.25" customHeight="1">
      <c r="A39" s="10" t="s">
        <v>35</v>
      </c>
      <c r="B39" s="8">
        <f>-Charges!B39+Revenus!B39</f>
        <v>-317833</v>
      </c>
      <c r="C39" s="8">
        <f>-Charges!C39+Revenus!C39</f>
        <v>-65055</v>
      </c>
      <c r="D39" s="8">
        <f>-Charges!D39+Revenus!D39</f>
        <v>-1198561</v>
      </c>
      <c r="E39" s="8">
        <f>-Charges!E39+Revenus!E39</f>
        <v>-87625</v>
      </c>
      <c r="F39" s="8">
        <f>-Charges!F39+Revenus!F39</f>
        <v>-44023</v>
      </c>
      <c r="G39" s="8">
        <f>-Charges!G39+Revenus!G39</f>
        <v>-475329</v>
      </c>
      <c r="H39" s="8">
        <f>-Charges!H39+Revenus!H39</f>
        <v>-261443</v>
      </c>
      <c r="I39" s="8">
        <f>-Charges!I39+Revenus!I39</f>
        <v>-220259</v>
      </c>
      <c r="J39" s="8">
        <f>-Charges!J39+Revenus!J39</f>
        <v>110509</v>
      </c>
      <c r="K39" s="8">
        <f>-Charges!K39+Revenus!K39</f>
        <v>2397277</v>
      </c>
      <c r="L39" s="16">
        <f t="shared" si="0"/>
        <v>-162342</v>
      </c>
      <c r="M39" s="7"/>
    </row>
    <row r="40" spans="1:13" ht="14.25" customHeight="1">
      <c r="A40" s="10" t="s">
        <v>36</v>
      </c>
      <c r="B40" s="8">
        <f>-Charges!B40+Revenus!B40</f>
        <v>-61316</v>
      </c>
      <c r="C40" s="8">
        <f>-Charges!C40+Revenus!C40</f>
        <v>-8635</v>
      </c>
      <c r="D40" s="8">
        <f>-Charges!D40+Revenus!D40</f>
        <v>-81881</v>
      </c>
      <c r="E40" s="8">
        <f>-Charges!E40+Revenus!E40</f>
        <v>-21699</v>
      </c>
      <c r="F40" s="8">
        <f>-Charges!F40+Revenus!F40</f>
        <v>-4068</v>
      </c>
      <c r="G40" s="8">
        <f>-Charges!G40+Revenus!G40</f>
        <v>-35976</v>
      </c>
      <c r="H40" s="8">
        <f>-Charges!H40+Revenus!H40</f>
        <v>-10271</v>
      </c>
      <c r="I40" s="8">
        <f>-Charges!I40+Revenus!I40</f>
        <v>-13042</v>
      </c>
      <c r="J40" s="8">
        <f>-Charges!J40+Revenus!J40</f>
        <v>15427</v>
      </c>
      <c r="K40" s="8">
        <f>-Charges!K40+Revenus!K40</f>
        <v>270812</v>
      </c>
      <c r="L40" s="16">
        <f t="shared" si="0"/>
        <v>49351</v>
      </c>
      <c r="M40" s="7"/>
    </row>
    <row r="41" spans="1:13" ht="14.25" customHeight="1">
      <c r="A41" s="10" t="s">
        <v>37</v>
      </c>
      <c r="B41" s="8">
        <f>-Charges!B41+Revenus!B41</f>
        <v>-500592</v>
      </c>
      <c r="C41" s="8">
        <f>-Charges!C41+Revenus!C41</f>
        <v>-66561</v>
      </c>
      <c r="D41" s="8">
        <f>-Charges!D41+Revenus!D41</f>
        <v>-1773640</v>
      </c>
      <c r="E41" s="8">
        <f>-Charges!E41+Revenus!E41</f>
        <v>-135171</v>
      </c>
      <c r="F41" s="8">
        <f>-Charges!F41+Revenus!F41</f>
        <v>-59741</v>
      </c>
      <c r="G41" s="8">
        <f>-Charges!G41+Revenus!G41</f>
        <v>-775538</v>
      </c>
      <c r="H41" s="8">
        <f>-Charges!H41+Revenus!H41</f>
        <v>-541664</v>
      </c>
      <c r="I41" s="8">
        <f>-Charges!I41+Revenus!I41</f>
        <v>-186136</v>
      </c>
      <c r="J41" s="8">
        <f>-Charges!J41+Revenus!J41</f>
        <v>117574</v>
      </c>
      <c r="K41" s="8">
        <f>-Charges!K41+Revenus!K41</f>
        <v>4401827</v>
      </c>
      <c r="L41" s="16">
        <f t="shared" si="0"/>
        <v>480358</v>
      </c>
      <c r="M41" s="7"/>
    </row>
    <row r="42" spans="1:13" ht="14.25" customHeight="1">
      <c r="A42" s="10" t="s">
        <v>38</v>
      </c>
      <c r="B42" s="8">
        <f>-Charges!B42+Revenus!B42</f>
        <v>-276352</v>
      </c>
      <c r="C42" s="8">
        <f>-Charges!C42+Revenus!C42</f>
        <v>-71655</v>
      </c>
      <c r="D42" s="8">
        <f>-Charges!D42+Revenus!D42</f>
        <v>-723806</v>
      </c>
      <c r="E42" s="8">
        <f>-Charges!E42+Revenus!E42</f>
        <v>-36807</v>
      </c>
      <c r="F42" s="8">
        <f>-Charges!F42+Revenus!F42</f>
        <v>-26106</v>
      </c>
      <c r="G42" s="8">
        <f>-Charges!G42+Revenus!G42</f>
        <v>-370180</v>
      </c>
      <c r="H42" s="8">
        <f>-Charges!H42+Revenus!H42</f>
        <v>-385310</v>
      </c>
      <c r="I42" s="8">
        <f>-Charges!I42+Revenus!I42</f>
        <v>-97172</v>
      </c>
      <c r="J42" s="8">
        <f>-Charges!J42+Revenus!J42</f>
        <v>61726</v>
      </c>
      <c r="K42" s="8">
        <f>-Charges!K42+Revenus!K42</f>
        <v>2008769</v>
      </c>
      <c r="L42" s="16">
        <f t="shared" si="0"/>
        <v>83107</v>
      </c>
      <c r="M42" s="7"/>
    </row>
    <row r="43" spans="1:13" ht="14.25" customHeight="1">
      <c r="A43" s="10" t="s">
        <v>39</v>
      </c>
      <c r="B43" s="8">
        <f>-Charges!B43+Revenus!B43</f>
        <v>-202122</v>
      </c>
      <c r="C43" s="8">
        <f>-Charges!C43+Revenus!C43</f>
        <v>-87248</v>
      </c>
      <c r="D43" s="8">
        <f>-Charges!D43+Revenus!D43</f>
        <v>-915818</v>
      </c>
      <c r="E43" s="8">
        <f>-Charges!E43+Revenus!E43</f>
        <v>-47404</v>
      </c>
      <c r="F43" s="8">
        <f>-Charges!F43+Revenus!F43</f>
        <v>-29567</v>
      </c>
      <c r="G43" s="8">
        <f>-Charges!G43+Revenus!G43</f>
        <v>-350031</v>
      </c>
      <c r="H43" s="8">
        <f>-Charges!H43+Revenus!H43</f>
        <v>-201079</v>
      </c>
      <c r="I43" s="8">
        <f>-Charges!I43+Revenus!I43</f>
        <v>-95415</v>
      </c>
      <c r="J43" s="8">
        <f>-Charges!J43+Revenus!J43</f>
        <v>49543</v>
      </c>
      <c r="K43" s="8">
        <f>-Charges!K43+Revenus!K43</f>
        <v>1826960</v>
      </c>
      <c r="L43" s="16">
        <f t="shared" si="0"/>
        <v>-52181</v>
      </c>
      <c r="M43" s="7"/>
    </row>
    <row r="44" spans="1:13" ht="14.25" customHeight="1">
      <c r="A44" s="10" t="s">
        <v>40</v>
      </c>
      <c r="B44" s="8">
        <f>-Charges!B44+Revenus!B44</f>
        <v>-171604</v>
      </c>
      <c r="C44" s="8">
        <f>-Charges!C44+Revenus!C44</f>
        <v>288778</v>
      </c>
      <c r="D44" s="8">
        <f>-Charges!D44+Revenus!D44</f>
        <v>-419723</v>
      </c>
      <c r="E44" s="8">
        <f>-Charges!E44+Revenus!E44</f>
        <v>-58504</v>
      </c>
      <c r="F44" s="8">
        <f>-Charges!F44+Revenus!F44</f>
        <v>-14481</v>
      </c>
      <c r="G44" s="8">
        <f>-Charges!G44+Revenus!G44</f>
        <v>-184056</v>
      </c>
      <c r="H44" s="8">
        <f>-Charges!H44+Revenus!H44</f>
        <v>-77465</v>
      </c>
      <c r="I44" s="8">
        <f>-Charges!I44+Revenus!I44</f>
        <v>-25135</v>
      </c>
      <c r="J44" s="8">
        <f>-Charges!J44+Revenus!J44</f>
        <v>39843</v>
      </c>
      <c r="K44" s="8">
        <f>-Charges!K44+Revenus!K44</f>
        <v>574166</v>
      </c>
      <c r="L44" s="16">
        <f t="shared" si="0"/>
        <v>-48181</v>
      </c>
      <c r="M44" s="7"/>
    </row>
    <row r="45" spans="1:13" ht="14.25" customHeight="1">
      <c r="A45" s="10" t="s">
        <v>41</v>
      </c>
      <c r="B45" s="8">
        <f>-Charges!B45+Revenus!B45</f>
        <v>-244309</v>
      </c>
      <c r="C45" s="8">
        <f>-Charges!C45+Revenus!C45</f>
        <v>-55937</v>
      </c>
      <c r="D45" s="8">
        <f>-Charges!D45+Revenus!D45</f>
        <v>-660610</v>
      </c>
      <c r="E45" s="8">
        <f>-Charges!E45+Revenus!E45</f>
        <v>-85227</v>
      </c>
      <c r="F45" s="8">
        <f>-Charges!F45+Revenus!F45</f>
        <v>-19707</v>
      </c>
      <c r="G45" s="8">
        <f>-Charges!G45+Revenus!G45</f>
        <v>-286707</v>
      </c>
      <c r="H45" s="8">
        <f>-Charges!H45+Revenus!H45</f>
        <v>-110555</v>
      </c>
      <c r="I45" s="8">
        <f>-Charges!I45+Revenus!I45</f>
        <v>-37860</v>
      </c>
      <c r="J45" s="8">
        <f>-Charges!J45+Revenus!J45</f>
        <v>37496</v>
      </c>
      <c r="K45" s="8">
        <f>-Charges!K45+Revenus!K45</f>
        <v>1492153</v>
      </c>
      <c r="L45" s="16">
        <f t="shared" si="0"/>
        <v>28737</v>
      </c>
      <c r="M45" s="7"/>
    </row>
    <row r="46" spans="1:13" ht="14.25" customHeight="1">
      <c r="A46" s="10" t="s">
        <v>42</v>
      </c>
      <c r="B46" s="8">
        <f>-Charges!B46+Revenus!B46</f>
        <v>-514752</v>
      </c>
      <c r="C46" s="8">
        <f>-Charges!C46+Revenus!C46</f>
        <v>-152609</v>
      </c>
      <c r="D46" s="8">
        <f>-Charges!D46+Revenus!D46</f>
        <v>-1354768</v>
      </c>
      <c r="E46" s="8">
        <f>-Charges!E46+Revenus!E46</f>
        <v>-484446</v>
      </c>
      <c r="F46" s="8">
        <f>-Charges!F46+Revenus!F46</f>
        <v>-58682</v>
      </c>
      <c r="G46" s="8">
        <f>-Charges!G46+Revenus!G46</f>
        <v>-647323</v>
      </c>
      <c r="H46" s="8">
        <f>-Charges!H46+Revenus!H46</f>
        <v>-353367</v>
      </c>
      <c r="I46" s="8">
        <f>-Charges!I46+Revenus!I46</f>
        <v>-89318</v>
      </c>
      <c r="J46" s="8">
        <f>-Charges!J46+Revenus!J46</f>
        <v>150548</v>
      </c>
      <c r="K46" s="8">
        <f>-Charges!K46+Revenus!K46</f>
        <v>3398949</v>
      </c>
      <c r="L46" s="16">
        <f t="shared" si="0"/>
        <v>-105768</v>
      </c>
      <c r="M46" s="7"/>
    </row>
    <row r="47" spans="1:13" ht="14.25" customHeight="1">
      <c r="A47" s="10" t="s">
        <v>43</v>
      </c>
      <c r="B47" s="8">
        <f>-Charges!B47+Revenus!B47</f>
        <v>-193307</v>
      </c>
      <c r="C47" s="8">
        <f>-Charges!C47+Revenus!C47</f>
        <v>-43860</v>
      </c>
      <c r="D47" s="8">
        <f>-Charges!D47+Revenus!D47</f>
        <v>-561050</v>
      </c>
      <c r="E47" s="8">
        <f>-Charges!E47+Revenus!E47</f>
        <v>-40494</v>
      </c>
      <c r="F47" s="8">
        <f>-Charges!F47+Revenus!F47</f>
        <v>-18973</v>
      </c>
      <c r="G47" s="8">
        <f>-Charges!G47+Revenus!G47</f>
        <v>-205802</v>
      </c>
      <c r="H47" s="8">
        <f>-Charges!H47+Revenus!H47</f>
        <v>-145800</v>
      </c>
      <c r="I47" s="8">
        <f>-Charges!I47+Revenus!I47</f>
        <v>-33068</v>
      </c>
      <c r="J47" s="8">
        <f>-Charges!J47+Revenus!J47</f>
        <v>29183</v>
      </c>
      <c r="K47" s="8">
        <f>-Charges!K47+Revenus!K47</f>
        <v>1059773</v>
      </c>
      <c r="L47" s="16">
        <f t="shared" si="0"/>
        <v>-153398</v>
      </c>
      <c r="M47" s="7"/>
    </row>
    <row r="48" spans="1:13" ht="14.25" customHeight="1">
      <c r="A48" s="10" t="s">
        <v>44</v>
      </c>
      <c r="B48" s="8">
        <f>-Charges!B48+Revenus!B48</f>
        <v>-4826558</v>
      </c>
      <c r="C48" s="8">
        <f>-Charges!C48+Revenus!C48</f>
        <v>-2469591</v>
      </c>
      <c r="D48" s="8">
        <f>-Charges!D48+Revenus!D48</f>
        <v>-9840744</v>
      </c>
      <c r="E48" s="8">
        <f>-Charges!E48+Revenus!E48</f>
        <v>-6456187</v>
      </c>
      <c r="F48" s="8">
        <f>-Charges!F48+Revenus!F48</f>
        <v>-294452</v>
      </c>
      <c r="G48" s="8">
        <f>-Charges!G48+Revenus!G48</f>
        <v>-7632319</v>
      </c>
      <c r="H48" s="8">
        <f>-Charges!H48+Revenus!H48</f>
        <v>-4457182</v>
      </c>
      <c r="I48" s="8">
        <f>-Charges!I48+Revenus!I48</f>
        <v>-2233065</v>
      </c>
      <c r="J48" s="8">
        <f>-Charges!J48+Revenus!J48</f>
        <v>1077993</v>
      </c>
      <c r="K48" s="8">
        <f>-Charges!K48+Revenus!K48</f>
        <v>43363129</v>
      </c>
      <c r="L48" s="16">
        <f t="shared" si="0"/>
        <v>6231024</v>
      </c>
      <c r="M48" s="7"/>
    </row>
    <row r="49" spans="1:13" ht="14.25" customHeight="1">
      <c r="A49" s="10" t="s">
        <v>45</v>
      </c>
      <c r="B49" s="8">
        <f>-Charges!B49+Revenus!B49</f>
        <v>-490055</v>
      </c>
      <c r="C49" s="8">
        <f>-Charges!C49+Revenus!C49</f>
        <v>-233046</v>
      </c>
      <c r="D49" s="8">
        <f>-Charges!D49+Revenus!D49</f>
        <v>-924226</v>
      </c>
      <c r="E49" s="8">
        <f>-Charges!E49+Revenus!E49</f>
        <v>-354593</v>
      </c>
      <c r="F49" s="8">
        <f>-Charges!F49+Revenus!F49</f>
        <v>-12727</v>
      </c>
      <c r="G49" s="8">
        <f>-Charges!G49+Revenus!G49</f>
        <v>-522890</v>
      </c>
      <c r="H49" s="8">
        <f>-Charges!H49+Revenus!H49</f>
        <v>-635916</v>
      </c>
      <c r="I49" s="8">
        <f>-Charges!I49+Revenus!I49</f>
        <v>-146306</v>
      </c>
      <c r="J49" s="8">
        <f>-Charges!J49+Revenus!J49</f>
        <v>45101</v>
      </c>
      <c r="K49" s="8">
        <f>-Charges!K49+Revenus!K49</f>
        <v>3266914</v>
      </c>
      <c r="L49" s="16">
        <f t="shared" si="0"/>
        <v>-7744</v>
      </c>
      <c r="M49" s="7"/>
    </row>
    <row r="50" spans="1:13" ht="14.25" customHeight="1">
      <c r="A50" s="10" t="s">
        <v>46</v>
      </c>
      <c r="B50" s="8">
        <f>-Charges!B50+Revenus!B50</f>
        <v>-106792</v>
      </c>
      <c r="C50" s="8">
        <f>-Charges!C50+Revenus!C50</f>
        <v>-40656</v>
      </c>
      <c r="D50" s="8">
        <f>-Charges!D50+Revenus!D50</f>
        <v>-472301</v>
      </c>
      <c r="E50" s="8">
        <f>-Charges!E50+Revenus!E50</f>
        <v>-11816</v>
      </c>
      <c r="F50" s="8">
        <f>-Charges!F50+Revenus!F50</f>
        <v>-2769</v>
      </c>
      <c r="G50" s="8">
        <f>-Charges!G50+Revenus!G50</f>
        <v>-108641</v>
      </c>
      <c r="H50" s="8">
        <f>-Charges!H50+Revenus!H50</f>
        <v>-43214</v>
      </c>
      <c r="I50" s="8">
        <f>-Charges!I50+Revenus!I50</f>
        <v>-9305</v>
      </c>
      <c r="J50" s="8">
        <f>-Charges!J50+Revenus!J50</f>
        <v>14216</v>
      </c>
      <c r="K50" s="8">
        <f>-Charges!K50+Revenus!K50</f>
        <v>799865</v>
      </c>
      <c r="L50" s="16">
        <f t="shared" si="0"/>
        <v>18587</v>
      </c>
      <c r="M50" s="7"/>
    </row>
    <row r="51" spans="1:13" ht="14.25" customHeight="1">
      <c r="A51" s="10" t="s">
        <v>47</v>
      </c>
      <c r="B51" s="8">
        <f>-Charges!B51+Revenus!B51</f>
        <v>-175546</v>
      </c>
      <c r="C51" s="8">
        <f>-Charges!C51+Revenus!C51</f>
        <v>-71465</v>
      </c>
      <c r="D51" s="8">
        <f>-Charges!D51+Revenus!D51</f>
        <v>-729744</v>
      </c>
      <c r="E51" s="8">
        <f>-Charges!E51+Revenus!E51</f>
        <v>-100749</v>
      </c>
      <c r="F51" s="8">
        <f>-Charges!F51+Revenus!F51</f>
        <v>-20377</v>
      </c>
      <c r="G51" s="8">
        <f>-Charges!G51+Revenus!G51</f>
        <v>-217791</v>
      </c>
      <c r="H51" s="8">
        <f>-Charges!H51+Revenus!H51</f>
        <v>-210476</v>
      </c>
      <c r="I51" s="8">
        <f>-Charges!I51+Revenus!I51</f>
        <v>-47625</v>
      </c>
      <c r="J51" s="8">
        <f>-Charges!J51+Revenus!J51</f>
        <v>42614</v>
      </c>
      <c r="K51" s="8">
        <f>-Charges!K51+Revenus!K51</f>
        <v>1601448</v>
      </c>
      <c r="L51" s="16">
        <f t="shared" si="0"/>
        <v>70289</v>
      </c>
      <c r="M51" s="7"/>
    </row>
    <row r="52" spans="1:13" ht="14.25" customHeight="1">
      <c r="A52" s="10" t="s">
        <v>48</v>
      </c>
      <c r="B52" s="8">
        <f>-Charges!B52+Revenus!B52</f>
        <v>-147219</v>
      </c>
      <c r="C52" s="8">
        <f>-Charges!C52+Revenus!C52</f>
        <v>-60339</v>
      </c>
      <c r="D52" s="8">
        <f>-Charges!D52+Revenus!D52</f>
        <v>-590524</v>
      </c>
      <c r="E52" s="8">
        <f>-Charges!E52+Revenus!E52</f>
        <v>-45330</v>
      </c>
      <c r="F52" s="8">
        <f>-Charges!F52+Revenus!F52</f>
        <v>-14386</v>
      </c>
      <c r="G52" s="8">
        <f>-Charges!G52+Revenus!G52</f>
        <v>-165491</v>
      </c>
      <c r="H52" s="8">
        <f>-Charges!H52+Revenus!H52</f>
        <v>-77822</v>
      </c>
      <c r="I52" s="8">
        <f>-Charges!I52+Revenus!I52</f>
        <v>-7670</v>
      </c>
      <c r="J52" s="8">
        <f>-Charges!J52+Revenus!J52</f>
        <v>25089</v>
      </c>
      <c r="K52" s="8">
        <f>-Charges!K52+Revenus!K52</f>
        <v>1097524</v>
      </c>
      <c r="L52" s="16">
        <f t="shared" si="0"/>
        <v>13832</v>
      </c>
      <c r="M52" s="7"/>
    </row>
    <row r="53" spans="1:13" ht="14.25" customHeight="1">
      <c r="A53" s="10" t="s">
        <v>49</v>
      </c>
      <c r="B53" s="8">
        <f>-Charges!B53+Revenus!B53</f>
        <v>-357325</v>
      </c>
      <c r="C53" s="8">
        <f>-Charges!C53+Revenus!C53</f>
        <v>-172093</v>
      </c>
      <c r="D53" s="8">
        <f>-Charges!D53+Revenus!D53</f>
        <v>-1300730</v>
      </c>
      <c r="E53" s="8">
        <f>-Charges!E53+Revenus!E53</f>
        <v>-153060</v>
      </c>
      <c r="F53" s="8">
        <f>-Charges!F53+Revenus!F53</f>
        <v>-41030</v>
      </c>
      <c r="G53" s="8">
        <f>-Charges!G53+Revenus!G53</f>
        <v>-484515</v>
      </c>
      <c r="H53" s="8">
        <f>-Charges!H53+Revenus!H53</f>
        <v>-358669</v>
      </c>
      <c r="I53" s="8">
        <f>-Charges!I53+Revenus!I53</f>
        <v>-37796</v>
      </c>
      <c r="J53" s="8">
        <f>-Charges!J53+Revenus!J53</f>
        <v>75860</v>
      </c>
      <c r="K53" s="8">
        <f>-Charges!K53+Revenus!K53</f>
        <v>2880099</v>
      </c>
      <c r="L53" s="16">
        <f t="shared" si="0"/>
        <v>50741</v>
      </c>
      <c r="M53" s="7"/>
    </row>
    <row r="54" spans="1:13" ht="14.25" customHeight="1">
      <c r="A54" s="10" t="s">
        <v>50</v>
      </c>
      <c r="B54" s="8">
        <f>-Charges!B54+Revenus!B54</f>
        <v>-84042</v>
      </c>
      <c r="C54" s="8">
        <f>-Charges!C54+Revenus!C54</f>
        <v>-45116</v>
      </c>
      <c r="D54" s="8">
        <f>-Charges!D54+Revenus!D54</f>
        <v>-334220</v>
      </c>
      <c r="E54" s="8">
        <f>-Charges!E54+Revenus!E54</f>
        <v>-7950</v>
      </c>
      <c r="F54" s="8">
        <f>-Charges!F54+Revenus!F54</f>
        <v>-10138</v>
      </c>
      <c r="G54" s="8">
        <f>-Charges!G54+Revenus!G54</f>
        <v>-88600</v>
      </c>
      <c r="H54" s="8">
        <f>-Charges!H54+Revenus!H54</f>
        <v>-18720</v>
      </c>
      <c r="I54" s="8">
        <f>-Charges!I54+Revenus!I54</f>
        <v>-5319</v>
      </c>
      <c r="J54" s="8">
        <f>-Charges!J54+Revenus!J54</f>
        <v>-57204</v>
      </c>
      <c r="K54" s="8">
        <f>-Charges!K54+Revenus!K54</f>
        <v>673978</v>
      </c>
      <c r="L54" s="16">
        <f t="shared" si="0"/>
        <v>22669</v>
      </c>
      <c r="M54" s="7"/>
    </row>
    <row r="55" spans="1:13" ht="14.25" customHeight="1">
      <c r="A55" s="10" t="s">
        <v>51</v>
      </c>
      <c r="B55" s="8">
        <f>-Charges!B55+Revenus!B55</f>
        <v>-8860096</v>
      </c>
      <c r="C55" s="8">
        <f>-Charges!C55+Revenus!C55</f>
        <v>-10757368</v>
      </c>
      <c r="D55" s="8">
        <f>-Charges!D55+Revenus!D55</f>
        <v>-34511402</v>
      </c>
      <c r="E55" s="8">
        <f>-Charges!E55+Revenus!E55</f>
        <v>-18370554</v>
      </c>
      <c r="F55" s="8">
        <f>-Charges!F55+Revenus!F55</f>
        <v>-648879</v>
      </c>
      <c r="G55" s="8">
        <f>-Charges!G55+Revenus!G55</f>
        <v>-28567736</v>
      </c>
      <c r="H55" s="8">
        <f>-Charges!H55+Revenus!H55</f>
        <v>-17866841</v>
      </c>
      <c r="I55" s="8">
        <f>-Charges!I55+Revenus!I55</f>
        <v>-3949287</v>
      </c>
      <c r="J55" s="8">
        <f>-Charges!J55+Revenus!J55</f>
        <v>2936877</v>
      </c>
      <c r="K55" s="8">
        <f>-Charges!K55+Revenus!K55</f>
        <v>114716412</v>
      </c>
      <c r="L55" s="16">
        <f t="shared" si="0"/>
        <v>-5878874</v>
      </c>
      <c r="M55" s="7"/>
    </row>
    <row r="56" spans="1:13" ht="14.25" customHeight="1">
      <c r="A56" s="10" t="s">
        <v>52</v>
      </c>
      <c r="B56" s="8">
        <f>-Charges!B56+Revenus!B56</f>
        <v>-76590</v>
      </c>
      <c r="C56" s="8">
        <f>-Charges!C56+Revenus!C56</f>
        <v>-29432</v>
      </c>
      <c r="D56" s="8">
        <f>-Charges!D56+Revenus!D56</f>
        <v>-239672</v>
      </c>
      <c r="E56" s="8">
        <f>-Charges!E56+Revenus!E56</f>
        <v>-5985</v>
      </c>
      <c r="F56" s="8">
        <f>-Charges!F56+Revenus!F56</f>
        <v>-6856</v>
      </c>
      <c r="G56" s="8">
        <f>-Charges!G56+Revenus!G56</f>
        <v>-182409</v>
      </c>
      <c r="H56" s="8">
        <f>-Charges!H56+Revenus!H56</f>
        <v>-72029</v>
      </c>
      <c r="I56" s="8">
        <f>-Charges!I56+Revenus!I56</f>
        <v>-23124</v>
      </c>
      <c r="J56" s="8">
        <f>-Charges!J56+Revenus!J56</f>
        <v>1867</v>
      </c>
      <c r="K56" s="8">
        <f>-Charges!K56+Revenus!K56</f>
        <v>661128</v>
      </c>
      <c r="L56" s="16">
        <f t="shared" si="0"/>
        <v>26898</v>
      </c>
      <c r="M56" s="7"/>
    </row>
    <row r="57" spans="1:13" ht="14.25" customHeight="1" thickBot="1">
      <c r="A57" s="17" t="s">
        <v>53</v>
      </c>
      <c r="B57" s="12">
        <f>-Charges!B57+Revenus!B57</f>
        <v>-353143</v>
      </c>
      <c r="C57" s="12">
        <f>-Charges!C57+Revenus!C57</f>
        <v>-96277</v>
      </c>
      <c r="D57" s="12">
        <f>-Charges!D57+Revenus!D57</f>
        <v>-1074752</v>
      </c>
      <c r="E57" s="12">
        <f>-Charges!E57+Revenus!E57</f>
        <v>-32968</v>
      </c>
      <c r="F57" s="12">
        <f>-Charges!F57+Revenus!F57</f>
        <v>-36155</v>
      </c>
      <c r="G57" s="12">
        <f>-Charges!G57+Revenus!G57</f>
        <v>-343591</v>
      </c>
      <c r="H57" s="12">
        <f>-Charges!H57+Revenus!H57</f>
        <v>-350937</v>
      </c>
      <c r="I57" s="12">
        <f>-Charges!I57+Revenus!I57</f>
        <v>-105056</v>
      </c>
      <c r="J57" s="12">
        <f>-Charges!J57+Revenus!J57</f>
        <v>84124</v>
      </c>
      <c r="K57" s="12">
        <f>-Charges!K57+Revenus!K57</f>
        <v>2413999</v>
      </c>
      <c r="L57" s="18">
        <f>SUM(B57:K57)</f>
        <v>105244</v>
      </c>
      <c r="M57" s="7"/>
    </row>
    <row r="58" spans="1:13" ht="20.100000000000001" customHeight="1" thickBot="1">
      <c r="A58" s="40" t="s">
        <v>54</v>
      </c>
      <c r="B58" s="45">
        <f t="shared" ref="B58:K58" si="1">SUM(B5:B57)</f>
        <v>-47157077</v>
      </c>
      <c r="C58" s="45">
        <f t="shared" si="1"/>
        <v>-31789761</v>
      </c>
      <c r="D58" s="45">
        <f t="shared" si="1"/>
        <v>-162278810</v>
      </c>
      <c r="E58" s="45">
        <f t="shared" si="1"/>
        <v>-67886232</v>
      </c>
      <c r="F58" s="45">
        <f t="shared" si="1"/>
        <v>-5889135</v>
      </c>
      <c r="G58" s="45">
        <f t="shared" si="1"/>
        <v>-103580548</v>
      </c>
      <c r="H58" s="45">
        <f t="shared" si="1"/>
        <v>-77588976</v>
      </c>
      <c r="I58" s="45">
        <f t="shared" si="1"/>
        <v>-16979128</v>
      </c>
      <c r="J58" s="45">
        <f t="shared" si="1"/>
        <v>10261146</v>
      </c>
      <c r="K58" s="45">
        <f t="shared" si="1"/>
        <v>502418536</v>
      </c>
      <c r="L58" s="46">
        <f>SUM(B58:K58)</f>
        <v>-469985</v>
      </c>
      <c r="M58" s="7"/>
    </row>
    <row r="59" spans="1:13" ht="18" customHeight="1" thickBot="1">
      <c r="A59" s="40" t="str">
        <f>Charges!A59</f>
        <v>Chiffres de 2009</v>
      </c>
      <c r="B59" s="43">
        <f>-Charges!B59+Revenus!B59</f>
        <v>-51601079</v>
      </c>
      <c r="C59" s="43">
        <f>-Charges!C59+Revenus!C59</f>
        <v>-31523511</v>
      </c>
      <c r="D59" s="43">
        <f>-Charges!D59+Revenus!D59</f>
        <v>-164428569</v>
      </c>
      <c r="E59" s="43">
        <f>-Charges!E59+Revenus!E59</f>
        <v>-67342226</v>
      </c>
      <c r="F59" s="43">
        <f>-Charges!F59+Revenus!F59</f>
        <v>-5796714</v>
      </c>
      <c r="G59" s="43">
        <f>-Charges!G59+Revenus!G59</f>
        <v>-80375747</v>
      </c>
      <c r="H59" s="43">
        <f>-Charges!H59+Revenus!H59</f>
        <v>-77879833</v>
      </c>
      <c r="I59" s="43">
        <f>-Charges!I59+Revenus!I59</f>
        <v>-16142321</v>
      </c>
      <c r="J59" s="43">
        <f>-Charges!J59+Revenus!J59</f>
        <v>10395967</v>
      </c>
      <c r="K59" s="43">
        <f>-Charges!K59+Revenus!K59</f>
        <v>483901463</v>
      </c>
      <c r="L59" s="43">
        <f>-Charges!L59+Revenus!L59</f>
        <v>-792570</v>
      </c>
    </row>
    <row r="60" spans="1:13" ht="7.5" customHeight="1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</sheetData>
  <sheetProtection sheet="1" objects="1" scenarios="1"/>
  <mergeCells count="12">
    <mergeCell ref="L2:L4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</mergeCells>
  <printOptions horizontalCentered="1"/>
  <pageMargins left="0" right="0" top="0.39370078740157483" bottom="0.59055118110236227" header="0.31496062992125984" footer="0.31496062992125984"/>
  <pageSetup paperSize="9" scale="84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61"/>
  <sheetViews>
    <sheetView zoomScale="150" zoomScaleNormal="150" workbookViewId="0">
      <pane xSplit="1" ySplit="4" topLeftCell="B41" activePane="bottomRight" state="frozen"/>
      <selection activeCell="A64" sqref="A64"/>
      <selection pane="topRight" activeCell="A64" sqref="A64"/>
      <selection pane="bottomLeft" activeCell="A64" sqref="A64"/>
      <selection pane="bottomRight" activeCell="B41" sqref="B41"/>
    </sheetView>
  </sheetViews>
  <sheetFormatPr baseColWidth="10" defaultColWidth="10.7109375" defaultRowHeight="7.5" customHeight="1"/>
  <cols>
    <col min="1" max="1" width="20.7109375" style="4" customWidth="1"/>
    <col min="2" max="3" width="8.7109375" style="4" customWidth="1"/>
    <col min="4" max="4" width="9.7109375" style="4" customWidth="1"/>
    <col min="5" max="6" width="8.7109375" style="4" customWidth="1"/>
    <col min="7" max="7" width="9.7109375" style="4" customWidth="1"/>
    <col min="8" max="8" width="8.7109375" style="4" customWidth="1"/>
    <col min="9" max="9" width="10.28515625" style="4" customWidth="1"/>
    <col min="10" max="10" width="8.7109375" style="4" customWidth="1"/>
    <col min="11" max="11" width="10.28515625" style="4" customWidth="1"/>
    <col min="12" max="12" width="6.7109375" style="31" customWidth="1"/>
    <col min="13" max="13" width="8.7109375" style="36" customWidth="1"/>
    <col min="14" max="53" width="10.7109375" style="3"/>
    <col min="54" max="16384" width="10.7109375" style="4"/>
  </cols>
  <sheetData>
    <row r="1" spans="1:13" s="2" customFormat="1" ht="20.100000000000001" customHeight="1" thickBot="1">
      <c r="A1" s="29" t="s">
        <v>74</v>
      </c>
      <c r="B1" s="1"/>
      <c r="C1" s="1"/>
      <c r="D1" s="1"/>
      <c r="E1" s="1"/>
      <c r="F1" s="1"/>
      <c r="L1" s="30"/>
      <c r="M1" s="35"/>
    </row>
    <row r="2" spans="1:13" ht="12.6" customHeight="1">
      <c r="A2" s="63" t="s">
        <v>59</v>
      </c>
      <c r="B2" s="66" t="s">
        <v>60</v>
      </c>
      <c r="C2" s="66" t="s">
        <v>61</v>
      </c>
      <c r="D2" s="66" t="s">
        <v>62</v>
      </c>
      <c r="E2" s="66" t="s">
        <v>63</v>
      </c>
      <c r="F2" s="69" t="s">
        <v>0</v>
      </c>
      <c r="G2" s="66" t="s">
        <v>64</v>
      </c>
      <c r="H2" s="69" t="s">
        <v>1</v>
      </c>
      <c r="I2" s="66" t="s">
        <v>65</v>
      </c>
      <c r="J2" s="66" t="s">
        <v>66</v>
      </c>
      <c r="K2" s="72" t="s">
        <v>67</v>
      </c>
      <c r="M2" s="47" t="s">
        <v>57</v>
      </c>
    </row>
    <row r="3" spans="1:13" ht="12.6" customHeight="1">
      <c r="A3" s="64"/>
      <c r="B3" s="67"/>
      <c r="C3" s="67"/>
      <c r="D3" s="67"/>
      <c r="E3" s="67"/>
      <c r="F3" s="70"/>
      <c r="G3" s="67"/>
      <c r="H3" s="70"/>
      <c r="I3" s="67"/>
      <c r="J3" s="67"/>
      <c r="K3" s="73"/>
      <c r="M3" s="48" t="s">
        <v>58</v>
      </c>
    </row>
    <row r="4" spans="1:13" ht="12.6" customHeight="1" thickBot="1">
      <c r="A4" s="65"/>
      <c r="B4" s="68"/>
      <c r="C4" s="68"/>
      <c r="D4" s="68"/>
      <c r="E4" s="68"/>
      <c r="F4" s="71"/>
      <c r="G4" s="68"/>
      <c r="H4" s="71"/>
      <c r="I4" s="68"/>
      <c r="J4" s="68"/>
      <c r="K4" s="74"/>
      <c r="M4" s="49">
        <v>40543</v>
      </c>
    </row>
    <row r="5" spans="1:13" ht="14.25" customHeight="1">
      <c r="A5" s="19" t="s">
        <v>3</v>
      </c>
      <c r="B5" s="20">
        <f>Charges!B5/M5</f>
        <v>846.2136596609347</v>
      </c>
      <c r="C5" s="20">
        <f>Charges!C5/M5</f>
        <v>564.93882873866494</v>
      </c>
      <c r="D5" s="20">
        <f>Charges!D5/M5</f>
        <v>1294.1992842628817</v>
      </c>
      <c r="E5" s="20">
        <f>Charges!E5/M5</f>
        <v>1192.9226639978165</v>
      </c>
      <c r="F5" s="20">
        <f>Charges!F5/M5</f>
        <v>203.825402602129</v>
      </c>
      <c r="G5" s="20">
        <f>Charges!G5/M5</f>
        <v>895.29072271252232</v>
      </c>
      <c r="H5" s="20">
        <f>Charges!H5/M5</f>
        <v>977.05252782579691</v>
      </c>
      <c r="I5" s="20">
        <f>Charges!I5/M5</f>
        <v>698.98043854062416</v>
      </c>
      <c r="J5" s="20">
        <f>Charges!J5/M5</f>
        <v>129.13941709883844</v>
      </c>
      <c r="K5" s="21">
        <f>Charges!K5/M5</f>
        <v>1129.1247687501896</v>
      </c>
      <c r="M5" s="50">
        <v>32973</v>
      </c>
    </row>
    <row r="6" spans="1:13" ht="14.25" customHeight="1">
      <c r="A6" s="19" t="s">
        <v>4</v>
      </c>
      <c r="B6" s="20">
        <f>Charges!B6/M6</f>
        <v>400.32655455612047</v>
      </c>
      <c r="C6" s="20">
        <f>Charges!C6/M6</f>
        <v>153.88932342588973</v>
      </c>
      <c r="D6" s="20">
        <f>Charges!D6/M6</f>
        <v>1080.3578412201798</v>
      </c>
      <c r="E6" s="20">
        <f>Charges!E6/M6</f>
        <v>514.66953461087212</v>
      </c>
      <c r="F6" s="20">
        <f>Charges!F6/M6</f>
        <v>30.719593273367227</v>
      </c>
      <c r="G6" s="20">
        <f>Charges!G6/M6</f>
        <v>1102.1654282362142</v>
      </c>
      <c r="H6" s="20">
        <f>Charges!H6/M6</f>
        <v>592.93781775518187</v>
      </c>
      <c r="I6" s="20">
        <f>Charges!I6/M6</f>
        <v>706.26593664450525</v>
      </c>
      <c r="J6" s="20">
        <f>Charges!J6/M6</f>
        <v>14.917481423543215</v>
      </c>
      <c r="K6" s="21">
        <f>Charges!K6/M6</f>
        <v>737.13414157215482</v>
      </c>
      <c r="M6" s="50">
        <v>2557</v>
      </c>
    </row>
    <row r="7" spans="1:13" ht="14.25" customHeight="1">
      <c r="A7" s="19" t="s">
        <v>5</v>
      </c>
      <c r="B7" s="20">
        <f>Charges!B7/M7</f>
        <v>499.57120101943292</v>
      </c>
      <c r="C7" s="20">
        <f>Charges!C7/M7</f>
        <v>169.52182223638101</v>
      </c>
      <c r="D7" s="20">
        <f>Charges!D7/M7</f>
        <v>1213.6365084421791</v>
      </c>
      <c r="E7" s="20">
        <f>Charges!E7/M7</f>
        <v>482.86492513539343</v>
      </c>
      <c r="F7" s="20">
        <f>Charges!F7/M7</f>
        <v>35.83784644791335</v>
      </c>
      <c r="G7" s="20">
        <f>Charges!G7/M7</f>
        <v>449.80312201338006</v>
      </c>
      <c r="H7" s="20">
        <f>Charges!H7/M7</f>
        <v>481.0369544440905</v>
      </c>
      <c r="I7" s="20">
        <f>Charges!I7/M7</f>
        <v>674.01497292131251</v>
      </c>
      <c r="J7" s="20">
        <f>Charges!J7/M7</f>
        <v>913.78050334501438</v>
      </c>
      <c r="K7" s="21">
        <f>Charges!K7/M7</f>
        <v>1302.2497610704045</v>
      </c>
      <c r="M7" s="50">
        <v>3139</v>
      </c>
    </row>
    <row r="8" spans="1:13" ht="14.25" customHeight="1">
      <c r="A8" s="22" t="s">
        <v>55</v>
      </c>
      <c r="B8" s="20">
        <f>Charges!B8/M8</f>
        <v>372.99709724238028</v>
      </c>
      <c r="C8" s="20">
        <f>Charges!C8/M8</f>
        <v>112.38316400580551</v>
      </c>
      <c r="D8" s="20">
        <f>Charges!D8/M8</f>
        <v>1755.0130624092888</v>
      </c>
      <c r="E8" s="20">
        <f>Charges!E8/M8</f>
        <v>313.35164835164835</v>
      </c>
      <c r="F8" s="20">
        <f>Charges!F8/M8</f>
        <v>35.239062823968482</v>
      </c>
      <c r="G8" s="20">
        <f>Charges!G8/M8</f>
        <v>497.27037113829567</v>
      </c>
      <c r="H8" s="20">
        <f>Charges!H8/M8</f>
        <v>411.58158822309764</v>
      </c>
      <c r="I8" s="20">
        <f>Charges!I8/M8</f>
        <v>878.9813394153017</v>
      </c>
      <c r="J8" s="20">
        <f>Charges!J8/M8</f>
        <v>19.497408252125233</v>
      </c>
      <c r="K8" s="21">
        <f>Charges!K8/M8</f>
        <v>1320.2867509848643</v>
      </c>
      <c r="M8" s="50">
        <v>4823</v>
      </c>
    </row>
    <row r="9" spans="1:13" ht="14.25" customHeight="1">
      <c r="A9" s="19" t="s">
        <v>6</v>
      </c>
      <c r="B9" s="20">
        <f>Charges!B9/M9</f>
        <v>407.46985583224114</v>
      </c>
      <c r="C9" s="20">
        <f>Charges!C9/M9</f>
        <v>211.13171690694625</v>
      </c>
      <c r="D9" s="20">
        <f>Charges!D9/M9</f>
        <v>1409.2752293577983</v>
      </c>
      <c r="E9" s="20">
        <f>Charges!E9/M9</f>
        <v>332.98820445609437</v>
      </c>
      <c r="F9" s="20">
        <f>Charges!F9/M9</f>
        <v>35.310615989515071</v>
      </c>
      <c r="G9" s="20">
        <f>Charges!G9/M9</f>
        <v>403.98492791612057</v>
      </c>
      <c r="H9" s="20">
        <f>Charges!H9/M9</f>
        <v>346.39777195281783</v>
      </c>
      <c r="I9" s="20">
        <f>Charges!I9/M9</f>
        <v>760.39908256880733</v>
      </c>
      <c r="J9" s="20">
        <f>Charges!J9/M9</f>
        <v>836.1520314547837</v>
      </c>
      <c r="K9" s="21">
        <f>Charges!K9/M9</f>
        <v>640.02031454783753</v>
      </c>
      <c r="M9" s="50">
        <v>1526</v>
      </c>
    </row>
    <row r="10" spans="1:13" ht="14.25" customHeight="1">
      <c r="A10" s="19" t="s">
        <v>7</v>
      </c>
      <c r="B10" s="20">
        <f>Charges!B10/M10</f>
        <v>385.39462592202318</v>
      </c>
      <c r="C10" s="20">
        <f>Charges!C10/M10</f>
        <v>140.89620653319284</v>
      </c>
      <c r="D10" s="20">
        <f>Charges!D10/M10</f>
        <v>1529.736037934668</v>
      </c>
      <c r="E10" s="20">
        <f>Charges!E10/M10</f>
        <v>182.04741833508956</v>
      </c>
      <c r="F10" s="20">
        <f>Charges!F10/M10</f>
        <v>36.403582718651215</v>
      </c>
      <c r="G10" s="20">
        <f>Charges!G10/M10</f>
        <v>628.700210748156</v>
      </c>
      <c r="H10" s="20">
        <f>Charges!H10/M10</f>
        <v>585.70284510010538</v>
      </c>
      <c r="I10" s="20">
        <f>Charges!I10/M10</f>
        <v>754.1975763962065</v>
      </c>
      <c r="J10" s="20">
        <f>Charges!J10/M10</f>
        <v>164.24920969441519</v>
      </c>
      <c r="K10" s="21">
        <f>Charges!K10/M10</f>
        <v>655.86828240252896</v>
      </c>
      <c r="M10" s="50">
        <v>1898</v>
      </c>
    </row>
    <row r="11" spans="1:13" ht="14.25" customHeight="1">
      <c r="A11" s="19" t="s">
        <v>8</v>
      </c>
      <c r="B11" s="20">
        <f>Charges!B11/M11</f>
        <v>676.5387453874539</v>
      </c>
      <c r="C11" s="20">
        <f>Charges!C11/M11</f>
        <v>122.25092250922509</v>
      </c>
      <c r="D11" s="20">
        <f>Charges!D11/M11</f>
        <v>1060.5350553505534</v>
      </c>
      <c r="E11" s="20">
        <f>Charges!E11/M11</f>
        <v>50.43911439114391</v>
      </c>
      <c r="F11" s="20">
        <f>Charges!F11/M11</f>
        <v>56.369003690036898</v>
      </c>
      <c r="G11" s="20">
        <f>Charges!G11/M11</f>
        <v>411.06273062730628</v>
      </c>
      <c r="H11" s="20">
        <f>Charges!H11/M11</f>
        <v>844.23247232472329</v>
      </c>
      <c r="I11" s="20">
        <f>Charges!I11/M11</f>
        <v>773.33210332103317</v>
      </c>
      <c r="J11" s="20">
        <f>Charges!J11/M11</f>
        <v>183.82287822878229</v>
      </c>
      <c r="K11" s="21">
        <f>Charges!K11/M11</f>
        <v>857.95571955719561</v>
      </c>
      <c r="M11" s="50">
        <v>271</v>
      </c>
    </row>
    <row r="12" spans="1:13" ht="14.25" customHeight="1">
      <c r="A12" s="19" t="s">
        <v>9</v>
      </c>
      <c r="B12" s="20">
        <f>Charges!B12/M12</f>
        <v>325.28780378037806</v>
      </c>
      <c r="C12" s="20">
        <f>Charges!C12/M12</f>
        <v>140.02025202520252</v>
      </c>
      <c r="D12" s="20">
        <f>Charges!D12/M12</f>
        <v>1076.7479747974799</v>
      </c>
      <c r="E12" s="20">
        <f>Charges!E12/M12</f>
        <v>300.41606660666065</v>
      </c>
      <c r="F12" s="20">
        <f>Charges!F12/M12</f>
        <v>38.285553555355534</v>
      </c>
      <c r="G12" s="20">
        <f>Charges!G12/M12</f>
        <v>426.19891989198919</v>
      </c>
      <c r="H12" s="20">
        <f>Charges!H12/M12</f>
        <v>263.30648064806479</v>
      </c>
      <c r="I12" s="20">
        <f>Charges!I12/M12</f>
        <v>644.36881188118809</v>
      </c>
      <c r="J12" s="20">
        <f>Charges!J12/M12</f>
        <v>773.94104410441048</v>
      </c>
      <c r="K12" s="21">
        <f>Charges!K12/M12</f>
        <v>609.00562556255625</v>
      </c>
      <c r="M12" s="50">
        <v>4444</v>
      </c>
    </row>
    <row r="13" spans="1:13" ht="14.25" customHeight="1">
      <c r="A13" s="19" t="s">
        <v>10</v>
      </c>
      <c r="B13" s="20">
        <f>Charges!B13/M13</f>
        <v>379.5360501567398</v>
      </c>
      <c r="C13" s="20">
        <f>Charges!C13/M13</f>
        <v>73.855799373040753</v>
      </c>
      <c r="D13" s="20">
        <f>Charges!D13/M13</f>
        <v>1554.937304075235</v>
      </c>
      <c r="E13" s="20">
        <f>Charges!E13/M13</f>
        <v>154.73772204806687</v>
      </c>
      <c r="F13" s="20">
        <f>Charges!F13/M13</f>
        <v>35.868338557993731</v>
      </c>
      <c r="G13" s="20">
        <f>Charges!G13/M13</f>
        <v>408.27690700104495</v>
      </c>
      <c r="H13" s="20">
        <f>Charges!H13/M13</f>
        <v>520.96342737722046</v>
      </c>
      <c r="I13" s="20">
        <f>Charges!I13/M13</f>
        <v>664.24555903866246</v>
      </c>
      <c r="J13" s="20">
        <f>Charges!J13/M13</f>
        <v>1040.632183908046</v>
      </c>
      <c r="K13" s="21">
        <f>Charges!K13/M13</f>
        <v>386.30198537095089</v>
      </c>
      <c r="M13" s="50">
        <v>957</v>
      </c>
    </row>
    <row r="14" spans="1:13" ht="14.25" customHeight="1">
      <c r="A14" s="19" t="s">
        <v>11</v>
      </c>
      <c r="B14" s="20">
        <f>Charges!B14/M14</f>
        <v>724.13575295768999</v>
      </c>
      <c r="C14" s="20">
        <f>Charges!C14/M14</f>
        <v>162.69260076198114</v>
      </c>
      <c r="D14" s="20">
        <f>Charges!D14/M14</f>
        <v>1599.6972127531583</v>
      </c>
      <c r="E14" s="20">
        <f>Charges!E14/M14</f>
        <v>402.06877882494484</v>
      </c>
      <c r="F14" s="20">
        <f>Charges!F14/M14</f>
        <v>35.031080810106275</v>
      </c>
      <c r="G14" s="20">
        <f>Charges!G14/M14</f>
        <v>462.17505514337279</v>
      </c>
      <c r="H14" s="20">
        <f>Charges!H14/M14</f>
        <v>477.54220974533786</v>
      </c>
      <c r="I14" s="20">
        <f>Charges!I14/M14</f>
        <v>649.98054942851411</v>
      </c>
      <c r="J14" s="20">
        <f>Charges!J14/M14</f>
        <v>1328.4467615801084</v>
      </c>
      <c r="K14" s="21">
        <f>Charges!K14/M14</f>
        <v>519.61038700621611</v>
      </c>
      <c r="M14" s="50">
        <v>4987</v>
      </c>
    </row>
    <row r="15" spans="1:13" ht="14.25" customHeight="1">
      <c r="A15" s="19" t="s">
        <v>12</v>
      </c>
      <c r="B15" s="20">
        <f>Charges!B15/M15</f>
        <v>451.41212926073484</v>
      </c>
      <c r="C15" s="20">
        <f>Charges!C15/M15</f>
        <v>300.7018592297477</v>
      </c>
      <c r="D15" s="20">
        <f>Charges!D15/M15</f>
        <v>1408.5427180168217</v>
      </c>
      <c r="E15" s="20">
        <f>Charges!E15/M15</f>
        <v>281.06573705179284</v>
      </c>
      <c r="F15" s="20">
        <f>Charges!F15/M15</f>
        <v>34.926958831341302</v>
      </c>
      <c r="G15" s="20">
        <f>Charges!G15/M15</f>
        <v>452.73306772908364</v>
      </c>
      <c r="H15" s="20">
        <f>Charges!H15/M15</f>
        <v>295.21248339973442</v>
      </c>
      <c r="I15" s="20">
        <f>Charges!I15/M15</f>
        <v>687.27799911465252</v>
      </c>
      <c r="J15" s="20">
        <f>Charges!J15/M15</f>
        <v>741.50951748561306</v>
      </c>
      <c r="K15" s="21">
        <f>Charges!K15/M15</f>
        <v>543.53939796370071</v>
      </c>
      <c r="M15" s="50">
        <v>4518</v>
      </c>
    </row>
    <row r="16" spans="1:13" ht="14.25" customHeight="1">
      <c r="A16" s="19" t="s">
        <v>13</v>
      </c>
      <c r="B16" s="20">
        <f>Charges!B16/M16</f>
        <v>223.18850698174006</v>
      </c>
      <c r="C16" s="20">
        <f>Charges!C16/M16</f>
        <v>99.520766201217327</v>
      </c>
      <c r="D16" s="20">
        <f>Charges!D16/M16</f>
        <v>1612.2477622627998</v>
      </c>
      <c r="E16" s="20">
        <f>Charges!E16/M16</f>
        <v>245.64464733261727</v>
      </c>
      <c r="F16" s="20">
        <f>Charges!F16/M16</f>
        <v>34.227533118510564</v>
      </c>
      <c r="G16" s="20">
        <f>Charges!G16/M16</f>
        <v>776.36215538847114</v>
      </c>
      <c r="H16" s="20">
        <f>Charges!H16/M16</f>
        <v>260.57769423558898</v>
      </c>
      <c r="I16" s="20">
        <f>Charges!I16/M16</f>
        <v>538.59577515216608</v>
      </c>
      <c r="J16" s="20">
        <f>Charges!J16/M16</f>
        <v>16.8796992481203</v>
      </c>
      <c r="K16" s="21">
        <f>Charges!K16/M16</f>
        <v>766.97422126745437</v>
      </c>
      <c r="M16" s="50">
        <v>5586</v>
      </c>
    </row>
    <row r="17" spans="1:13" ht="14.25" customHeight="1">
      <c r="A17" s="19" t="s">
        <v>14</v>
      </c>
      <c r="B17" s="20">
        <f>Charges!B17/M17</f>
        <v>494.57947434292868</v>
      </c>
      <c r="C17" s="20">
        <f>Charges!C17/M17</f>
        <v>197.26783479349186</v>
      </c>
      <c r="D17" s="20">
        <f>Charges!D17/M17</f>
        <v>982.81789737171459</v>
      </c>
      <c r="E17" s="20">
        <f>Charges!E17/M17</f>
        <v>517.76157697121403</v>
      </c>
      <c r="F17" s="20">
        <f>Charges!F17/M17</f>
        <v>34.150187734668336</v>
      </c>
      <c r="G17" s="20">
        <f>Charges!G17/M17</f>
        <v>461.16082603254068</v>
      </c>
      <c r="H17" s="20">
        <f>Charges!H17/M17</f>
        <v>391.67146433041302</v>
      </c>
      <c r="I17" s="20">
        <f>Charges!I17/M17</f>
        <v>505.3729662077597</v>
      </c>
      <c r="J17" s="20">
        <f>Charges!J17/M17</f>
        <v>744.28660826032535</v>
      </c>
      <c r="K17" s="21">
        <f>Charges!K17/M17</f>
        <v>2018.9874843554444</v>
      </c>
      <c r="M17" s="50">
        <v>1598</v>
      </c>
    </row>
    <row r="18" spans="1:13" ht="14.25" customHeight="1">
      <c r="A18" s="19" t="s">
        <v>15</v>
      </c>
      <c r="B18" s="20">
        <f>Charges!B18/M18</f>
        <v>336.93724873273902</v>
      </c>
      <c r="C18" s="20">
        <f>Charges!C18/M18</f>
        <v>147.8536969061353</v>
      </c>
      <c r="D18" s="20">
        <f>Charges!D18/M18</f>
        <v>1145.0978849851424</v>
      </c>
      <c r="E18" s="20">
        <f>Charges!E18/M18</f>
        <v>280.69288585911556</v>
      </c>
      <c r="F18" s="20">
        <f>Charges!F18/M18</f>
        <v>33.43384023772068</v>
      </c>
      <c r="G18" s="20">
        <f>Charges!G18/M18</f>
        <v>616.56476140534869</v>
      </c>
      <c r="H18" s="20">
        <f>Charges!H18/M18</f>
        <v>319.6575773466177</v>
      </c>
      <c r="I18" s="20">
        <f>Charges!I18/M18</f>
        <v>472.63118335955255</v>
      </c>
      <c r="J18" s="20">
        <f>Charges!J18/M18</f>
        <v>867.56196469148745</v>
      </c>
      <c r="K18" s="21">
        <f>Charges!K18/M18</f>
        <v>442.59377731165881</v>
      </c>
      <c r="M18" s="50">
        <v>5721</v>
      </c>
    </row>
    <row r="19" spans="1:13" ht="14.25" customHeight="1">
      <c r="A19" s="19" t="s">
        <v>16</v>
      </c>
      <c r="B19" s="20">
        <f>Charges!B19/M19</f>
        <v>292.71159671138037</v>
      </c>
      <c r="C19" s="20">
        <f>Charges!C19/M19</f>
        <v>133.41908264820424</v>
      </c>
      <c r="D19" s="20">
        <f>Charges!D19/M19</f>
        <v>1269.42470791865</v>
      </c>
      <c r="E19" s="20">
        <f>Charges!E19/M19</f>
        <v>118.79424491562094</v>
      </c>
      <c r="F19" s="20">
        <f>Charges!F19/M19</f>
        <v>35.913024664647338</v>
      </c>
      <c r="G19" s="20">
        <f>Charges!G19/M19</f>
        <v>599.16291648636957</v>
      </c>
      <c r="H19" s="20">
        <f>Charges!H19/M19</f>
        <v>496.82453483340544</v>
      </c>
      <c r="I19" s="20">
        <f>Charges!I19/M19</f>
        <v>507.89809606231069</v>
      </c>
      <c r="J19" s="20">
        <f>Charges!J19/M19</f>
        <v>468.19234097793162</v>
      </c>
      <c r="K19" s="21">
        <f>Charges!K19/M19</f>
        <v>413.45586326265686</v>
      </c>
      <c r="M19" s="50">
        <v>4622</v>
      </c>
    </row>
    <row r="20" spans="1:13" ht="14.25" customHeight="1">
      <c r="A20" s="19" t="s">
        <v>17</v>
      </c>
      <c r="B20" s="20">
        <f>Charges!B20/M20</f>
        <v>415.05798749289369</v>
      </c>
      <c r="C20" s="20">
        <f>Charges!C20/M20</f>
        <v>91.758385446276293</v>
      </c>
      <c r="D20" s="20">
        <f>Charges!D20/M20</f>
        <v>1354.6702671972712</v>
      </c>
      <c r="E20" s="20">
        <f>Charges!E20/M20</f>
        <v>143.04548038658328</v>
      </c>
      <c r="F20" s="20">
        <f>Charges!F20/M20</f>
        <v>33.172825469016487</v>
      </c>
      <c r="G20" s="20">
        <f>Charges!G20/M20</f>
        <v>447.0005685048323</v>
      </c>
      <c r="H20" s="20">
        <f>Charges!H20/M20</f>
        <v>301.7760090960773</v>
      </c>
      <c r="I20" s="20">
        <f>Charges!I20/M20</f>
        <v>567.38885730528705</v>
      </c>
      <c r="J20" s="20">
        <f>Charges!J20/M20</f>
        <v>644.21660034110289</v>
      </c>
      <c r="K20" s="21">
        <f>Charges!K20/M20</f>
        <v>681.26151222285387</v>
      </c>
      <c r="M20" s="50">
        <v>1759</v>
      </c>
    </row>
    <row r="21" spans="1:13" ht="14.25" customHeight="1">
      <c r="A21" s="19" t="s">
        <v>18</v>
      </c>
      <c r="B21" s="20">
        <f>Charges!B21/M21</f>
        <v>390.61828463713476</v>
      </c>
      <c r="C21" s="20">
        <f>Charges!C21/M21</f>
        <v>100.17153628652216</v>
      </c>
      <c r="D21" s="20">
        <f>Charges!D21/M21</f>
        <v>1342.2667295004712</v>
      </c>
      <c r="E21" s="20">
        <f>Charges!E21/M21</f>
        <v>62.46277097078228</v>
      </c>
      <c r="F21" s="20">
        <f>Charges!F21/M21</f>
        <v>33.361922714420359</v>
      </c>
      <c r="G21" s="20">
        <f>Charges!G21/M21</f>
        <v>428.9754948162111</v>
      </c>
      <c r="H21" s="20">
        <f>Charges!H21/M21</f>
        <v>347.97455230914233</v>
      </c>
      <c r="I21" s="20">
        <f>Charges!I21/M21</f>
        <v>483.87464655984923</v>
      </c>
      <c r="J21" s="20">
        <f>Charges!J21/M21</f>
        <v>608.19886899151743</v>
      </c>
      <c r="K21" s="21">
        <f>Charges!K21/M21</f>
        <v>451.66918001885011</v>
      </c>
      <c r="M21" s="50">
        <v>1061</v>
      </c>
    </row>
    <row r="22" spans="1:13" ht="14.25" customHeight="1">
      <c r="A22" s="19" t="s">
        <v>19</v>
      </c>
      <c r="B22" s="20">
        <f>Charges!B22/M22</f>
        <v>769.68041237113403</v>
      </c>
      <c r="C22" s="20">
        <f>Charges!C22/M22</f>
        <v>209.15463917525773</v>
      </c>
      <c r="D22" s="20">
        <f>Charges!D22/M22</f>
        <v>461.06185567010311</v>
      </c>
      <c r="E22" s="20">
        <f>Charges!E22/M22</f>
        <v>32.309278350515463</v>
      </c>
      <c r="F22" s="20">
        <f>Charges!F22/M22</f>
        <v>92.865979381443296</v>
      </c>
      <c r="G22" s="20">
        <f>Charges!G22/M22</f>
        <v>293.97938144329896</v>
      </c>
      <c r="H22" s="20">
        <f>Charges!H22/M22</f>
        <v>478.61855670103091</v>
      </c>
      <c r="I22" s="20">
        <f>Charges!I22/M22</f>
        <v>649.87628865979377</v>
      </c>
      <c r="J22" s="20">
        <f>Charges!J22/M22</f>
        <v>67.525773195876283</v>
      </c>
      <c r="K22" s="21">
        <f>Charges!K22/M22</f>
        <v>658.25773195876286</v>
      </c>
      <c r="M22" s="50">
        <v>97</v>
      </c>
    </row>
    <row r="23" spans="1:13" ht="14.25" customHeight="1">
      <c r="A23" s="19" t="s">
        <v>20</v>
      </c>
      <c r="B23" s="20">
        <f>Charges!B23/M23</f>
        <v>238.03806047966631</v>
      </c>
      <c r="C23" s="20">
        <f>Charges!C23/M23</f>
        <v>106.99270072992701</v>
      </c>
      <c r="D23" s="20">
        <f>Charges!D23/M23</f>
        <v>1344.9476016684046</v>
      </c>
      <c r="E23" s="20">
        <f>Charges!E23/M23</f>
        <v>187.64650677789365</v>
      </c>
      <c r="F23" s="20">
        <f>Charges!F23/M23</f>
        <v>34.511209593326384</v>
      </c>
      <c r="G23" s="20">
        <f>Charges!G23/M23</f>
        <v>433.98983315954121</v>
      </c>
      <c r="H23" s="20">
        <f>Charges!H23/M23</f>
        <v>237.08811261730969</v>
      </c>
      <c r="I23" s="20">
        <f>Charges!I23/M23</f>
        <v>533.26876955161629</v>
      </c>
      <c r="J23" s="20">
        <f>Charges!J23/M23</f>
        <v>170.83733055265901</v>
      </c>
      <c r="K23" s="21">
        <f>Charges!K23/M23</f>
        <v>648.93248175182487</v>
      </c>
      <c r="M23" s="50">
        <v>3836</v>
      </c>
    </row>
    <row r="24" spans="1:13" ht="14.25" customHeight="1">
      <c r="A24" s="19" t="s">
        <v>21</v>
      </c>
      <c r="B24" s="20">
        <f>Charges!B24/M24</f>
        <v>372.82371294851794</v>
      </c>
      <c r="C24" s="20">
        <f>Charges!C24/M24</f>
        <v>137.75715028601144</v>
      </c>
      <c r="D24" s="20">
        <f>Charges!D24/M24</f>
        <v>1239.6266250650026</v>
      </c>
      <c r="E24" s="20">
        <f>Charges!E24/M24</f>
        <v>122.16640665626625</v>
      </c>
      <c r="F24" s="20">
        <f>Charges!F24/M24</f>
        <v>34.119604784191367</v>
      </c>
      <c r="G24" s="20">
        <f>Charges!G24/M24</f>
        <v>455.48933957358292</v>
      </c>
      <c r="H24" s="20">
        <f>Charges!H24/M24</f>
        <v>342.78627145085801</v>
      </c>
      <c r="I24" s="20">
        <f>Charges!I24/M24</f>
        <v>664.24648985959436</v>
      </c>
      <c r="J24" s="20">
        <f>Charges!J24/M24</f>
        <v>147.12636505460219</v>
      </c>
      <c r="K24" s="21">
        <f>Charges!K24/M24</f>
        <v>865.12688507540304</v>
      </c>
      <c r="M24" s="50">
        <v>1923</v>
      </c>
    </row>
    <row r="25" spans="1:13" ht="14.25" customHeight="1">
      <c r="A25" s="19" t="s">
        <v>22</v>
      </c>
      <c r="B25" s="20">
        <f>Charges!B25/M25</f>
        <v>379.70074196207747</v>
      </c>
      <c r="C25" s="20">
        <f>Charges!C25/M25</f>
        <v>154.25226710634789</v>
      </c>
      <c r="D25" s="20">
        <f>Charges!D25/M25</f>
        <v>1536.8211046990932</v>
      </c>
      <c r="E25" s="20">
        <f>Charges!E25/M25</f>
        <v>373.13849958779883</v>
      </c>
      <c r="F25" s="20">
        <f>Charges!F25/M25</f>
        <v>35.63149216817807</v>
      </c>
      <c r="G25" s="20">
        <f>Charges!G25/M25</f>
        <v>547.55111294311621</v>
      </c>
      <c r="H25" s="20">
        <f>Charges!H25/M25</f>
        <v>348.83099752679306</v>
      </c>
      <c r="I25" s="20">
        <f>Charges!I25/M25</f>
        <v>638.47155812036272</v>
      </c>
      <c r="J25" s="20">
        <f>Charges!J25/M25</f>
        <v>51.988458367683428</v>
      </c>
      <c r="K25" s="21">
        <f>Charges!K25/M25</f>
        <v>312.1863149216818</v>
      </c>
      <c r="M25" s="50">
        <v>2426</v>
      </c>
    </row>
    <row r="26" spans="1:13" ht="14.25" customHeight="1">
      <c r="A26" s="19" t="s">
        <v>23</v>
      </c>
      <c r="B26" s="20">
        <f>Charges!B26/M26</f>
        <v>314.66046511627906</v>
      </c>
      <c r="C26" s="20">
        <f>Charges!C26/M26</f>
        <v>61.372093023255815</v>
      </c>
      <c r="D26" s="20">
        <f>Charges!D26/M26</f>
        <v>1613.8</v>
      </c>
      <c r="E26" s="20">
        <f>Charges!E26/M26</f>
        <v>54.553488372093021</v>
      </c>
      <c r="F26" s="20">
        <f>Charges!F26/M26</f>
        <v>51.079069767441858</v>
      </c>
      <c r="G26" s="20">
        <f>Charges!G26/M26</f>
        <v>488.47441860465113</v>
      </c>
      <c r="H26" s="20">
        <f>Charges!H26/M26</f>
        <v>65.77209302325582</v>
      </c>
      <c r="I26" s="20">
        <f>Charges!I26/M26</f>
        <v>588.89767441860465</v>
      </c>
      <c r="J26" s="20">
        <f>Charges!J26/M26</f>
        <v>157.31162790697675</v>
      </c>
      <c r="K26" s="21">
        <f>Charges!K26/M26</f>
        <v>207.36279069767443</v>
      </c>
      <c r="M26" s="50">
        <v>215</v>
      </c>
    </row>
    <row r="27" spans="1:13" ht="14.25" customHeight="1">
      <c r="A27" s="19" t="s">
        <v>24</v>
      </c>
      <c r="B27" s="20">
        <f>Charges!B27/M27</f>
        <v>334.44915254237287</v>
      </c>
      <c r="C27" s="20">
        <f>Charges!C27/M27</f>
        <v>78.423728813559322</v>
      </c>
      <c r="D27" s="20">
        <f>Charges!D27/M27</f>
        <v>1683.6398305084747</v>
      </c>
      <c r="E27" s="20">
        <f>Charges!E27/M27</f>
        <v>54.216101694915253</v>
      </c>
      <c r="F27" s="20">
        <f>Charges!F27/M27</f>
        <v>38.707627118644069</v>
      </c>
      <c r="G27" s="20">
        <f>Charges!G27/M27</f>
        <v>371.14830508474574</v>
      </c>
      <c r="H27" s="20">
        <f>Charges!H27/M27</f>
        <v>792.10593220338978</v>
      </c>
      <c r="I27" s="20">
        <f>Charges!I27/M27</f>
        <v>743.23305084745766</v>
      </c>
      <c r="J27" s="20">
        <f>Charges!J27/M27</f>
        <v>239.10593220338984</v>
      </c>
      <c r="K27" s="21">
        <f>Charges!K27/M27</f>
        <v>293.28813559322032</v>
      </c>
      <c r="M27" s="50">
        <v>236</v>
      </c>
    </row>
    <row r="28" spans="1:13" ht="14.25" customHeight="1">
      <c r="A28" s="19" t="s">
        <v>25</v>
      </c>
      <c r="B28" s="20">
        <f>Charges!B28/M28</f>
        <v>487.83773584905663</v>
      </c>
      <c r="C28" s="20">
        <f>Charges!C28/M28</f>
        <v>87.909433962264146</v>
      </c>
      <c r="D28" s="20">
        <f>Charges!D28/M28</f>
        <v>1481.0943396226414</v>
      </c>
      <c r="E28" s="20">
        <f>Charges!E28/M28</f>
        <v>209.03018867924527</v>
      </c>
      <c r="F28" s="20">
        <f>Charges!F28/M28</f>
        <v>34.758490566037736</v>
      </c>
      <c r="G28" s="20">
        <f>Charges!G28/M28</f>
        <v>386.8943396226415</v>
      </c>
      <c r="H28" s="20">
        <f>Charges!H28/M28</f>
        <v>634.24905660377362</v>
      </c>
      <c r="I28" s="20">
        <f>Charges!I28/M28</f>
        <v>1009.9396226415095</v>
      </c>
      <c r="J28" s="20">
        <f>Charges!J28/M28</f>
        <v>84.694339622641508</v>
      </c>
      <c r="K28" s="21">
        <f>Charges!K28/M28</f>
        <v>1161.8603773584905</v>
      </c>
      <c r="M28" s="50">
        <v>265</v>
      </c>
    </row>
    <row r="29" spans="1:13" ht="14.25" customHeight="1">
      <c r="A29" s="22" t="s">
        <v>56</v>
      </c>
      <c r="B29" s="20">
        <f>Charges!B29/M29</f>
        <v>386.53581979320529</v>
      </c>
      <c r="C29" s="20">
        <f>Charges!C29/M29</f>
        <v>263.32385524372228</v>
      </c>
      <c r="D29" s="20">
        <f>Charges!D29/M29</f>
        <v>1563.0395125553914</v>
      </c>
      <c r="E29" s="20">
        <f>Charges!E29/M29</f>
        <v>317.16635893648447</v>
      </c>
      <c r="F29" s="20">
        <f>Charges!F29/M29</f>
        <v>193.28951255539144</v>
      </c>
      <c r="G29" s="20">
        <f>Charges!G29/M29</f>
        <v>616.10404357459379</v>
      </c>
      <c r="H29" s="20">
        <f>Charges!H29/M29</f>
        <v>516.07043943870019</v>
      </c>
      <c r="I29" s="20">
        <f>Charges!I29/M29</f>
        <v>541.56526957163953</v>
      </c>
      <c r="J29" s="20">
        <f>Charges!J29/M29</f>
        <v>201.35810561299851</v>
      </c>
      <c r="K29" s="21">
        <f>Charges!K29/M29</f>
        <v>723.61761447562776</v>
      </c>
      <c r="M29" s="50">
        <v>10832</v>
      </c>
    </row>
    <row r="30" spans="1:13" ht="14.25" customHeight="1">
      <c r="A30" s="19" t="s">
        <v>26</v>
      </c>
      <c r="B30" s="20">
        <f>Charges!B30/M30</f>
        <v>729.75055187637975</v>
      </c>
      <c r="C30" s="20">
        <f>Charges!C30/M30</f>
        <v>152.58719646799116</v>
      </c>
      <c r="D30" s="20">
        <f>Charges!D30/M30</f>
        <v>1378.1236203090507</v>
      </c>
      <c r="E30" s="20">
        <f>Charges!E30/M30</f>
        <v>194.96467991169979</v>
      </c>
      <c r="F30" s="20">
        <f>Charges!F30/M30</f>
        <v>82.150110375275943</v>
      </c>
      <c r="G30" s="20">
        <f>Charges!G30/M30</f>
        <v>390.42604856512139</v>
      </c>
      <c r="H30" s="20">
        <f>Charges!H30/M30</f>
        <v>907.42163355408388</v>
      </c>
      <c r="I30" s="20">
        <f>Charges!I30/M30</f>
        <v>1285.2913907284769</v>
      </c>
      <c r="J30" s="20">
        <f>Charges!J30/M30</f>
        <v>53.726269315673292</v>
      </c>
      <c r="K30" s="21">
        <f>Charges!K30/M30</f>
        <v>799.78587196467993</v>
      </c>
      <c r="M30" s="50">
        <v>453</v>
      </c>
    </row>
    <row r="31" spans="1:13" ht="14.25" customHeight="1">
      <c r="A31" s="19" t="s">
        <v>27</v>
      </c>
      <c r="B31" s="20">
        <f>Charges!B31/M31</f>
        <v>584.2548725637181</v>
      </c>
      <c r="C31" s="20">
        <f>Charges!C31/M31</f>
        <v>507.5712143928036</v>
      </c>
      <c r="D31" s="20">
        <f>Charges!D31/M31</f>
        <v>1552.6251874062968</v>
      </c>
      <c r="E31" s="20">
        <f>Charges!E31/M31</f>
        <v>195.08845577211395</v>
      </c>
      <c r="F31" s="20">
        <f>Charges!F31/M31</f>
        <v>80.658170914542723</v>
      </c>
      <c r="G31" s="20">
        <f>Charges!G31/M31</f>
        <v>368.78260869565219</v>
      </c>
      <c r="H31" s="20">
        <f>Charges!H31/M31</f>
        <v>570.1469265367316</v>
      </c>
      <c r="I31" s="20">
        <f>Charges!I31/M31</f>
        <v>781.75562218890559</v>
      </c>
      <c r="J31" s="20">
        <f>Charges!J31/M31</f>
        <v>511.86056971514245</v>
      </c>
      <c r="K31" s="21">
        <f>Charges!K31/M31</f>
        <v>780.6521739130435</v>
      </c>
      <c r="M31" s="50">
        <v>667</v>
      </c>
    </row>
    <row r="32" spans="1:13" ht="14.25" customHeight="1">
      <c r="A32" s="19" t="s">
        <v>28</v>
      </c>
      <c r="B32" s="20">
        <f>Charges!B32/M32</f>
        <v>311.26429536244933</v>
      </c>
      <c r="C32" s="20">
        <f>Charges!C32/M32</f>
        <v>219.981990094552</v>
      </c>
      <c r="D32" s="20">
        <f>Charges!D32/M32</f>
        <v>1261.1683926159387</v>
      </c>
      <c r="E32" s="20">
        <f>Charges!E32/M32</f>
        <v>99.800090049527242</v>
      </c>
      <c r="F32" s="20">
        <f>Charges!F32/M32</f>
        <v>34.818099954975239</v>
      </c>
      <c r="G32" s="20">
        <f>Charges!G32/M32</f>
        <v>892.48626744709588</v>
      </c>
      <c r="H32" s="20">
        <f>Charges!H32/M32</f>
        <v>286.70103556956326</v>
      </c>
      <c r="I32" s="20">
        <f>Charges!I32/M32</f>
        <v>679.66816749212069</v>
      </c>
      <c r="J32" s="20">
        <f>Charges!J32/M32</f>
        <v>97.526789734353898</v>
      </c>
      <c r="K32" s="21">
        <f>Charges!K32/M32</f>
        <v>479.34353894642055</v>
      </c>
      <c r="M32" s="50">
        <v>2221</v>
      </c>
    </row>
    <row r="33" spans="1:13" ht="14.25" customHeight="1">
      <c r="A33" s="19" t="s">
        <v>29</v>
      </c>
      <c r="B33" s="20">
        <f>Charges!B33/M33</f>
        <v>279.72534818941506</v>
      </c>
      <c r="C33" s="20">
        <f>Charges!C33/M33</f>
        <v>91.722005571030635</v>
      </c>
      <c r="D33" s="20">
        <f>Charges!D33/M33</f>
        <v>1351.9281337047353</v>
      </c>
      <c r="E33" s="20">
        <f>Charges!E33/M33</f>
        <v>40.36323119777159</v>
      </c>
      <c r="F33" s="20">
        <f>Charges!F33/M33</f>
        <v>34.650696378830084</v>
      </c>
      <c r="G33" s="20">
        <f>Charges!G33/M33</f>
        <v>415.33593314763232</v>
      </c>
      <c r="H33" s="20">
        <f>Charges!H33/M33</f>
        <v>249.60835654596102</v>
      </c>
      <c r="I33" s="20">
        <f>Charges!I33/M33</f>
        <v>627.56100278551537</v>
      </c>
      <c r="J33" s="20">
        <f>Charges!J33/M33</f>
        <v>287.08969359331479</v>
      </c>
      <c r="K33" s="21">
        <f>Charges!K33/M33</f>
        <v>461.28189415041783</v>
      </c>
      <c r="M33" s="50">
        <v>1795</v>
      </c>
    </row>
    <row r="34" spans="1:13" ht="14.25" customHeight="1">
      <c r="A34" s="19" t="s">
        <v>30</v>
      </c>
      <c r="B34" s="20">
        <f>Charges!B34/M34</f>
        <v>274.12839974699557</v>
      </c>
      <c r="C34" s="20">
        <f>Charges!C34/M34</f>
        <v>101.18089816571791</v>
      </c>
      <c r="D34" s="20">
        <f>Charges!D34/M34</f>
        <v>2108.294750158128</v>
      </c>
      <c r="E34" s="20">
        <f>Charges!E34/M34</f>
        <v>62.991144845034789</v>
      </c>
      <c r="F34" s="20">
        <f>Charges!F34/M34</f>
        <v>37.972169512966474</v>
      </c>
      <c r="G34" s="20">
        <f>Charges!G34/M34</f>
        <v>444.16824794433904</v>
      </c>
      <c r="H34" s="20">
        <f>Charges!H34/M34</f>
        <v>307.84376976597093</v>
      </c>
      <c r="I34" s="20">
        <f>Charges!I34/M34</f>
        <v>566.78557874762805</v>
      </c>
      <c r="J34" s="20">
        <f>Charges!J34/M34</f>
        <v>146.08538899430741</v>
      </c>
      <c r="K34" s="21">
        <f>Charges!K34/M34</f>
        <v>240.77609108159393</v>
      </c>
      <c r="M34" s="50">
        <v>1581</v>
      </c>
    </row>
    <row r="35" spans="1:13" ht="14.25" customHeight="1">
      <c r="A35" s="19" t="s">
        <v>31</v>
      </c>
      <c r="B35" s="20">
        <f>Charges!B35/M35</f>
        <v>503.08545034642032</v>
      </c>
      <c r="C35" s="20">
        <f>Charges!C35/M35</f>
        <v>580.0230946882217</v>
      </c>
      <c r="D35" s="20">
        <f>Charges!D35/M35</f>
        <v>1306.1662817551962</v>
      </c>
      <c r="E35" s="20">
        <f>Charges!E35/M35</f>
        <v>68.824480369515015</v>
      </c>
      <c r="F35" s="20">
        <f>Charges!F35/M35</f>
        <v>33.228637413394921</v>
      </c>
      <c r="G35" s="20">
        <f>Charges!G35/M35</f>
        <v>409.19630484988454</v>
      </c>
      <c r="H35" s="20">
        <f>Charges!H35/M35</f>
        <v>419.83140877598152</v>
      </c>
      <c r="I35" s="20">
        <f>Charges!I35/M35</f>
        <v>509.9930715935335</v>
      </c>
      <c r="J35" s="20">
        <f>Charges!J35/M35</f>
        <v>300.90069284064663</v>
      </c>
      <c r="K35" s="21">
        <f>Charges!K35/M35</f>
        <v>256.20554272517319</v>
      </c>
      <c r="M35" s="50">
        <v>433</v>
      </c>
    </row>
    <row r="36" spans="1:13" ht="14.25" customHeight="1">
      <c r="A36" s="19" t="s">
        <v>32</v>
      </c>
      <c r="B36" s="20">
        <f>Charges!B36/M36</f>
        <v>739.05288461538464</v>
      </c>
      <c r="C36" s="20">
        <f>Charges!C36/M36</f>
        <v>163.70673076923077</v>
      </c>
      <c r="D36" s="20">
        <f>Charges!D36/M36</f>
        <v>2157.1971153846152</v>
      </c>
      <c r="E36" s="20">
        <f>Charges!E36/M36</f>
        <v>70.17307692307692</v>
      </c>
      <c r="F36" s="20">
        <f>Charges!F36/M36</f>
        <v>52.480769230769234</v>
      </c>
      <c r="G36" s="20">
        <f>Charges!G36/M36</f>
        <v>441.66826923076923</v>
      </c>
      <c r="H36" s="20">
        <f>Charges!H36/M36</f>
        <v>627.42788461538464</v>
      </c>
      <c r="I36" s="20">
        <f>Charges!I36/M36</f>
        <v>558.10096153846155</v>
      </c>
      <c r="J36" s="20">
        <f>Charges!J36/M36</f>
        <v>1877.9567307692307</v>
      </c>
      <c r="K36" s="21">
        <f>Charges!K36/M36</f>
        <v>865.18269230769226</v>
      </c>
      <c r="M36" s="50">
        <v>208</v>
      </c>
    </row>
    <row r="37" spans="1:13" ht="14.25" customHeight="1">
      <c r="A37" s="19" t="s">
        <v>33</v>
      </c>
      <c r="B37" s="20">
        <f>Charges!B37/M37</f>
        <v>306.80360205831903</v>
      </c>
      <c r="C37" s="20">
        <f>Charges!C37/M37</f>
        <v>93.995711835334475</v>
      </c>
      <c r="D37" s="20">
        <f>Charges!D37/M37</f>
        <v>1810.1680960548886</v>
      </c>
      <c r="E37" s="20">
        <f>Charges!E37/M37</f>
        <v>53.446826758147516</v>
      </c>
      <c r="F37" s="20">
        <f>Charges!F37/M37</f>
        <v>28.20154373927959</v>
      </c>
      <c r="G37" s="20">
        <f>Charges!G37/M37</f>
        <v>406.16809605488851</v>
      </c>
      <c r="H37" s="20">
        <f>Charges!H37/M37</f>
        <v>315.03687821612351</v>
      </c>
      <c r="I37" s="20">
        <f>Charges!I37/M37</f>
        <v>662.72212692967412</v>
      </c>
      <c r="J37" s="20">
        <f>Charges!J37/M37</f>
        <v>256.87735849056605</v>
      </c>
      <c r="K37" s="21">
        <f>Charges!K37/M37</f>
        <v>268.54202401372214</v>
      </c>
      <c r="M37" s="50">
        <v>1166</v>
      </c>
    </row>
    <row r="38" spans="1:13" ht="14.25" customHeight="1">
      <c r="A38" s="19" t="s">
        <v>34</v>
      </c>
      <c r="B38" s="20">
        <f>Charges!B38/M38</f>
        <v>385.83780487804876</v>
      </c>
      <c r="C38" s="20">
        <f>Charges!C38/M38</f>
        <v>151.57682926829267</v>
      </c>
      <c r="D38" s="20">
        <f>Charges!D38/M38</f>
        <v>1625.810975609756</v>
      </c>
      <c r="E38" s="20">
        <f>Charges!E38/M38</f>
        <v>72.029268292682929</v>
      </c>
      <c r="F38" s="20">
        <f>Charges!F38/M38</f>
        <v>27.476829268292683</v>
      </c>
      <c r="G38" s="20">
        <f>Charges!G38/M38</f>
        <v>375.7182926829268</v>
      </c>
      <c r="H38" s="20">
        <f>Charges!H38/M38</f>
        <v>240.47195121951219</v>
      </c>
      <c r="I38" s="20">
        <f>Charges!I38/M38</f>
        <v>690.5292682926829</v>
      </c>
      <c r="J38" s="20">
        <f>Charges!J38/M38</f>
        <v>294.87317073170732</v>
      </c>
      <c r="K38" s="21">
        <f>Charges!K38/M38</f>
        <v>791.35243902439026</v>
      </c>
      <c r="M38" s="50">
        <v>820</v>
      </c>
    </row>
    <row r="39" spans="1:13" ht="14.25" customHeight="1">
      <c r="A39" s="19" t="s">
        <v>35</v>
      </c>
      <c r="B39" s="20">
        <f>Charges!B39/M39</f>
        <v>350.13574660633486</v>
      </c>
      <c r="C39" s="20">
        <f>Charges!C39/M39</f>
        <v>93.371945701357461</v>
      </c>
      <c r="D39" s="20">
        <f>Charges!D39/M39</f>
        <v>1668.2950226244343</v>
      </c>
      <c r="E39" s="20">
        <f>Charges!E39/M39</f>
        <v>86.751131221719461</v>
      </c>
      <c r="F39" s="20">
        <f>Charges!F39/M39</f>
        <v>39.839819004524884</v>
      </c>
      <c r="G39" s="20">
        <f>Charges!G39/M39</f>
        <v>431.93755656108596</v>
      </c>
      <c r="H39" s="20">
        <f>Charges!H39/M39</f>
        <v>275.50316742081446</v>
      </c>
      <c r="I39" s="20">
        <f>Charges!I39/M39</f>
        <v>896.70226244343894</v>
      </c>
      <c r="J39" s="20">
        <f>Charges!J39/M39</f>
        <v>82.734841628959273</v>
      </c>
      <c r="K39" s="21">
        <f>Charges!K39/M39</f>
        <v>770.04796380090499</v>
      </c>
      <c r="M39" s="50">
        <v>1105</v>
      </c>
    </row>
    <row r="40" spans="1:13" ht="14.25" customHeight="1">
      <c r="A40" s="19" t="s">
        <v>36</v>
      </c>
      <c r="B40" s="20">
        <f>Charges!B40/M40</f>
        <v>774.91919191919192</v>
      </c>
      <c r="C40" s="20">
        <f>Charges!C40/M40</f>
        <v>155.85858585858585</v>
      </c>
      <c r="D40" s="20">
        <f>Charges!D40/M40</f>
        <v>827.39393939393938</v>
      </c>
      <c r="E40" s="20">
        <f>Charges!E40/M40</f>
        <v>231.54545454545453</v>
      </c>
      <c r="F40" s="20">
        <f>Charges!F40/M40</f>
        <v>41.090909090909093</v>
      </c>
      <c r="G40" s="20">
        <f>Charges!G40/M40</f>
        <v>365.21212121212119</v>
      </c>
      <c r="H40" s="20">
        <f>Charges!H40/M40</f>
        <v>105.86868686868686</v>
      </c>
      <c r="I40" s="20">
        <f>Charges!I40/M40</f>
        <v>910.19191919191917</v>
      </c>
      <c r="J40" s="20">
        <f>Charges!J40/M40</f>
        <v>327.82828282828285</v>
      </c>
      <c r="K40" s="21">
        <f>Charges!K40/M40</f>
        <v>472.43434343434342</v>
      </c>
      <c r="M40" s="50">
        <v>99</v>
      </c>
    </row>
    <row r="41" spans="1:13" ht="14.25" customHeight="1">
      <c r="A41" s="19" t="s">
        <v>37</v>
      </c>
      <c r="B41" s="20">
        <f>Charges!B41/M41</f>
        <v>347.15109223300971</v>
      </c>
      <c r="C41" s="20">
        <f>Charges!C41/M41</f>
        <v>288.67779126213594</v>
      </c>
      <c r="D41" s="20">
        <f>Charges!D41/M41</f>
        <v>1548.4059466019417</v>
      </c>
      <c r="E41" s="20">
        <f>Charges!E41/M41</f>
        <v>89.447208737864074</v>
      </c>
      <c r="F41" s="20">
        <f>Charges!F41/M41</f>
        <v>36.322815533980581</v>
      </c>
      <c r="G41" s="20">
        <f>Charges!G41/M41</f>
        <v>602.39623786407765</v>
      </c>
      <c r="H41" s="20">
        <f>Charges!H41/M41</f>
        <v>378.18203883495147</v>
      </c>
      <c r="I41" s="20">
        <f>Charges!I41/M41</f>
        <v>643.83980582524271</v>
      </c>
      <c r="J41" s="20">
        <f>Charges!J41/M41</f>
        <v>33.952669902912625</v>
      </c>
      <c r="K41" s="21">
        <f>Charges!K41/M41</f>
        <v>650.21541262135918</v>
      </c>
      <c r="M41" s="50">
        <v>1648</v>
      </c>
    </row>
    <row r="42" spans="1:13" ht="14.25" customHeight="1">
      <c r="A42" s="19" t="s">
        <v>38</v>
      </c>
      <c r="B42" s="20">
        <f>Charges!B42/M42</f>
        <v>372.96623981373688</v>
      </c>
      <c r="C42" s="20">
        <f>Charges!C42/M42</f>
        <v>115.1094295692666</v>
      </c>
      <c r="D42" s="20">
        <f>Charges!D42/M42</f>
        <v>1171.5389988358556</v>
      </c>
      <c r="E42" s="20">
        <f>Charges!E42/M42</f>
        <v>42.848661233993013</v>
      </c>
      <c r="F42" s="20">
        <f>Charges!F42/M42</f>
        <v>30.391152502910362</v>
      </c>
      <c r="G42" s="20">
        <f>Charges!G42/M42</f>
        <v>432.61350407450522</v>
      </c>
      <c r="H42" s="20">
        <f>Charges!H42/M42</f>
        <v>510.36670547147844</v>
      </c>
      <c r="I42" s="20">
        <f>Charges!I42/M42</f>
        <v>792.40745052386501</v>
      </c>
      <c r="J42" s="20">
        <f>Charges!J42/M42</f>
        <v>188.39115250291036</v>
      </c>
      <c r="K42" s="21">
        <f>Charges!K42/M42</f>
        <v>412.14202561117577</v>
      </c>
      <c r="M42" s="50">
        <v>859</v>
      </c>
    </row>
    <row r="43" spans="1:13" ht="14.25" customHeight="1">
      <c r="A43" s="19" t="s">
        <v>39</v>
      </c>
      <c r="B43" s="20">
        <f>Charges!B43/M43</f>
        <v>342.90076335877865</v>
      </c>
      <c r="C43" s="20">
        <f>Charges!C43/M43</f>
        <v>342.36641221374043</v>
      </c>
      <c r="D43" s="20">
        <f>Charges!D43/M43</f>
        <v>1933.7875318066158</v>
      </c>
      <c r="E43" s="20">
        <f>Charges!E43/M43</f>
        <v>61.153944020356235</v>
      </c>
      <c r="F43" s="20">
        <f>Charges!F43/M43</f>
        <v>37.617048346055981</v>
      </c>
      <c r="G43" s="20">
        <f>Charges!G43/M43</f>
        <v>450.68702290076334</v>
      </c>
      <c r="H43" s="20">
        <f>Charges!H43/M43</f>
        <v>320.83842239185753</v>
      </c>
      <c r="I43" s="20">
        <f>Charges!I43/M43</f>
        <v>568.55852417302799</v>
      </c>
      <c r="J43" s="20">
        <f>Charges!J43/M43</f>
        <v>308.14758269720102</v>
      </c>
      <c r="K43" s="21">
        <f>Charges!K43/M43</f>
        <v>281.22137404580155</v>
      </c>
      <c r="M43" s="50">
        <v>786</v>
      </c>
    </row>
    <row r="44" spans="1:13" ht="14.25" customHeight="1">
      <c r="A44" s="19" t="s">
        <v>40</v>
      </c>
      <c r="B44" s="20">
        <f>Charges!B44/M44</f>
        <v>467.16829268292685</v>
      </c>
      <c r="C44" s="20">
        <f>Charges!C44/M44</f>
        <v>323.590243902439</v>
      </c>
      <c r="D44" s="20">
        <f>Charges!D44/M44</f>
        <v>1071.6853658536586</v>
      </c>
      <c r="E44" s="20">
        <f>Charges!E44/M44</f>
        <v>215.13414634146341</v>
      </c>
      <c r="F44" s="20">
        <f>Charges!F44/M44</f>
        <v>35.319512195121952</v>
      </c>
      <c r="G44" s="20">
        <f>Charges!G44/M44</f>
        <v>450.70487804878047</v>
      </c>
      <c r="H44" s="20">
        <f>Charges!H44/M44</f>
        <v>228.84146341463415</v>
      </c>
      <c r="I44" s="20">
        <f>Charges!I44/M44</f>
        <v>481.14390243902437</v>
      </c>
      <c r="J44" s="20">
        <f>Charges!J44/M44</f>
        <v>176.2</v>
      </c>
      <c r="K44" s="21">
        <f>Charges!K44/M44</f>
        <v>570.1512195121951</v>
      </c>
      <c r="M44" s="50">
        <v>410</v>
      </c>
    </row>
    <row r="45" spans="1:13" ht="14.25" customHeight="1">
      <c r="A45" s="19" t="s">
        <v>41</v>
      </c>
      <c r="B45" s="20">
        <f>Charges!B45/M45</f>
        <v>446.64644970414201</v>
      </c>
      <c r="C45" s="20">
        <f>Charges!C45/M45</f>
        <v>112.5103550295858</v>
      </c>
      <c r="D45" s="20">
        <f>Charges!D45/M45</f>
        <v>1741.0917159763314</v>
      </c>
      <c r="E45" s="20">
        <f>Charges!E45/M45</f>
        <v>143.67159763313609</v>
      </c>
      <c r="F45" s="20">
        <f>Charges!F45/M45</f>
        <v>29.152366863905325</v>
      </c>
      <c r="G45" s="20">
        <f>Charges!G45/M45</f>
        <v>426.27810650887574</v>
      </c>
      <c r="H45" s="20">
        <f>Charges!H45/M45</f>
        <v>199.95118343195267</v>
      </c>
      <c r="I45" s="20">
        <f>Charges!I45/M45</f>
        <v>475.99852071005915</v>
      </c>
      <c r="J45" s="20">
        <f>Charges!J45/M45</f>
        <v>366.7618343195266</v>
      </c>
      <c r="K45" s="21">
        <f>Charges!K45/M45</f>
        <v>250.69822485207101</v>
      </c>
      <c r="M45" s="50">
        <v>676</v>
      </c>
    </row>
    <row r="46" spans="1:13" ht="14.25" customHeight="1">
      <c r="A46" s="19" t="s">
        <v>42</v>
      </c>
      <c r="B46" s="20">
        <f>Charges!B46/M46</f>
        <v>436.01086218601495</v>
      </c>
      <c r="C46" s="20">
        <f>Charges!C46/M46</f>
        <v>145.3489477257298</v>
      </c>
      <c r="D46" s="20">
        <f>Charges!D46/M46</f>
        <v>1422.6619144602851</v>
      </c>
      <c r="E46" s="20">
        <f>Charges!E46/M46</f>
        <v>372.38900203665986</v>
      </c>
      <c r="F46" s="20">
        <f>Charges!F46/M46</f>
        <v>39.838424983027835</v>
      </c>
      <c r="G46" s="20">
        <f>Charges!G46/M46</f>
        <v>441.24372029871012</v>
      </c>
      <c r="H46" s="20">
        <f>Charges!H46/M46</f>
        <v>307.94501018329942</v>
      </c>
      <c r="I46" s="20">
        <f>Charges!I46/M46</f>
        <v>729.78818737270876</v>
      </c>
      <c r="J46" s="20">
        <f>Charges!J46/M46</f>
        <v>79.247793618465721</v>
      </c>
      <c r="K46" s="21">
        <f>Charges!K46/M46</f>
        <v>332.91581805838427</v>
      </c>
      <c r="M46" s="50">
        <v>1473</v>
      </c>
    </row>
    <row r="47" spans="1:13" ht="14.25" customHeight="1">
      <c r="A47" s="19" t="s">
        <v>43</v>
      </c>
      <c r="B47" s="20">
        <f>Charges!B47/M47</f>
        <v>444.42778793418648</v>
      </c>
      <c r="C47" s="20">
        <f>Charges!C47/M47</f>
        <v>113.20292504570384</v>
      </c>
      <c r="D47" s="20">
        <f>Charges!D47/M47</f>
        <v>1696.3126142595977</v>
      </c>
      <c r="E47" s="20">
        <f>Charges!E47/M47</f>
        <v>74.230347349177336</v>
      </c>
      <c r="F47" s="20">
        <f>Charges!F47/M47</f>
        <v>34.685557586837291</v>
      </c>
      <c r="G47" s="20">
        <f>Charges!G47/M47</f>
        <v>377.96343692870204</v>
      </c>
      <c r="H47" s="20">
        <f>Charges!H47/M47</f>
        <v>339.50091407678246</v>
      </c>
      <c r="I47" s="20">
        <f>Charges!I47/M47</f>
        <v>555.31809872029248</v>
      </c>
      <c r="J47" s="20">
        <f>Charges!J47/M47</f>
        <v>129.59963436928703</v>
      </c>
      <c r="K47" s="21">
        <f>Charges!K47/M47</f>
        <v>760.20109689213893</v>
      </c>
      <c r="M47" s="50">
        <v>547</v>
      </c>
    </row>
    <row r="48" spans="1:13" ht="14.25" customHeight="1">
      <c r="A48" s="19" t="s">
        <v>44</v>
      </c>
      <c r="B48" s="20">
        <f>Charges!B48/M48</f>
        <v>547.17668125746115</v>
      </c>
      <c r="C48" s="20">
        <f>Charges!C48/M48</f>
        <v>314.35256665340233</v>
      </c>
      <c r="D48" s="20">
        <f>Charges!D48/M48</f>
        <v>1829.2297055312376</v>
      </c>
      <c r="E48" s="20">
        <f>Charges!E48/M48</f>
        <v>761.13828093911661</v>
      </c>
      <c r="F48" s="20">
        <f>Charges!F48/M48</f>
        <v>65.695384003183449</v>
      </c>
      <c r="G48" s="20">
        <f>Charges!G48/M48</f>
        <v>849.94647831277359</v>
      </c>
      <c r="H48" s="20">
        <f>Charges!H48/M48</f>
        <v>464.70712296060486</v>
      </c>
      <c r="I48" s="20">
        <f>Charges!I48/M48</f>
        <v>1023.3218265021886</v>
      </c>
      <c r="J48" s="20">
        <f>Charges!J48/M48</f>
        <v>459.32699960206924</v>
      </c>
      <c r="K48" s="21">
        <f>Charges!K48/M48</f>
        <v>1060.2265220851573</v>
      </c>
      <c r="M48" s="50">
        <v>10052</v>
      </c>
    </row>
    <row r="49" spans="1:13" ht="14.25" customHeight="1">
      <c r="A49" s="19" t="s">
        <v>45</v>
      </c>
      <c r="B49" s="20">
        <f>Charges!B49/M49</f>
        <v>512.51423324150596</v>
      </c>
      <c r="C49" s="20">
        <f>Charges!C49/M49</f>
        <v>273.22038567493115</v>
      </c>
      <c r="D49" s="20">
        <f>Charges!D49/M49</f>
        <v>1165.9292929292928</v>
      </c>
      <c r="E49" s="20">
        <f>Charges!E49/M49</f>
        <v>400.68686868686871</v>
      </c>
      <c r="F49" s="20">
        <f>Charges!F49/M49</f>
        <v>11.815426997245179</v>
      </c>
      <c r="G49" s="20">
        <f>Charges!G49/M49</f>
        <v>663.72635445362721</v>
      </c>
      <c r="H49" s="20">
        <f>Charges!H49/M49</f>
        <v>642.66942148760336</v>
      </c>
      <c r="I49" s="20">
        <f>Charges!I49/M49</f>
        <v>731.13131313131316</v>
      </c>
      <c r="J49" s="20">
        <f>Charges!J49/M49</f>
        <v>113.69237832874197</v>
      </c>
      <c r="K49" s="21">
        <f>Charges!K49/M49</f>
        <v>695.72819100091829</v>
      </c>
      <c r="M49" s="50">
        <v>1089</v>
      </c>
    </row>
    <row r="50" spans="1:13" ht="14.25" customHeight="1">
      <c r="A50" s="19" t="s">
        <v>46</v>
      </c>
      <c r="B50" s="20">
        <f>Charges!B50/M50</f>
        <v>361.62037037037038</v>
      </c>
      <c r="C50" s="20">
        <f>Charges!C50/M50</f>
        <v>130.9537037037037</v>
      </c>
      <c r="D50" s="20">
        <f>Charges!D50/M50</f>
        <v>1983.8888888888889</v>
      </c>
      <c r="E50" s="20">
        <f>Charges!E50/M50</f>
        <v>36.469135802469133</v>
      </c>
      <c r="F50" s="20">
        <f>Charges!F50/M50</f>
        <v>8.5462962962962958</v>
      </c>
      <c r="G50" s="20">
        <f>Charges!G50/M50</f>
        <v>337.0679012345679</v>
      </c>
      <c r="H50" s="20">
        <f>Charges!H50/M50</f>
        <v>142.99382716049382</v>
      </c>
      <c r="I50" s="20">
        <f>Charges!I50/M50</f>
        <v>175.9814814814815</v>
      </c>
      <c r="J50" s="20">
        <f>Charges!J50/M50</f>
        <v>56.043209876543209</v>
      </c>
      <c r="K50" s="21">
        <f>Charges!K50/M50</f>
        <v>158.44753086419752</v>
      </c>
      <c r="M50" s="50">
        <v>324</v>
      </c>
    </row>
    <row r="51" spans="1:13" ht="14.25" customHeight="1">
      <c r="A51" s="19" t="s">
        <v>47</v>
      </c>
      <c r="B51" s="20">
        <f>Charges!B51/M51</f>
        <v>327.19389312977097</v>
      </c>
      <c r="C51" s="20">
        <f>Charges!C51/M51</f>
        <v>121.92977099236641</v>
      </c>
      <c r="D51" s="20">
        <f>Charges!D51/M51</f>
        <v>1549.5526717557252</v>
      </c>
      <c r="E51" s="20">
        <f>Charges!E51/M51</f>
        <v>193.08091603053435</v>
      </c>
      <c r="F51" s="20">
        <f>Charges!F51/M51</f>
        <v>31.265648854961832</v>
      </c>
      <c r="G51" s="20">
        <f>Charges!G51/M51</f>
        <v>340.39236641221373</v>
      </c>
      <c r="H51" s="20">
        <f>Charges!H51/M51</f>
        <v>352.2992366412214</v>
      </c>
      <c r="I51" s="20">
        <f>Charges!I51/M51</f>
        <v>250.32366412213742</v>
      </c>
      <c r="J51" s="20">
        <f>Charges!J51/M51</f>
        <v>42.60763358778626</v>
      </c>
      <c r="K51" s="21">
        <f>Charges!K51/M51</f>
        <v>234.37862595419847</v>
      </c>
      <c r="M51" s="50">
        <v>655</v>
      </c>
    </row>
    <row r="52" spans="1:13" ht="14.25" customHeight="1">
      <c r="A52" s="19" t="s">
        <v>48</v>
      </c>
      <c r="B52" s="20">
        <f>Charges!B52/M52</f>
        <v>365.60344827586209</v>
      </c>
      <c r="C52" s="20">
        <f>Charges!C52/M52</f>
        <v>270.91163793103448</v>
      </c>
      <c r="D52" s="20">
        <f>Charges!D52/M52</f>
        <v>1822.405172413793</v>
      </c>
      <c r="E52" s="20">
        <f>Charges!E52/M52</f>
        <v>97.693965517241381</v>
      </c>
      <c r="F52" s="20">
        <f>Charges!F52/M52</f>
        <v>31.185344827586206</v>
      </c>
      <c r="G52" s="20">
        <f>Charges!G52/M52</f>
        <v>358.34267241379308</v>
      </c>
      <c r="H52" s="20">
        <f>Charges!H52/M52</f>
        <v>170.21767241379311</v>
      </c>
      <c r="I52" s="20">
        <f>Charges!I52/M52</f>
        <v>129.88577586206895</v>
      </c>
      <c r="J52" s="20">
        <f>Charges!J52/M52</f>
        <v>35.213362068965516</v>
      </c>
      <c r="K52" s="21">
        <f>Charges!K52/M52</f>
        <v>270.48491379310343</v>
      </c>
      <c r="M52" s="50">
        <v>464</v>
      </c>
    </row>
    <row r="53" spans="1:13" ht="14.25" customHeight="1">
      <c r="A53" s="19" t="s">
        <v>49</v>
      </c>
      <c r="B53" s="20">
        <f>Charges!B53/M53</f>
        <v>339.45928853754941</v>
      </c>
      <c r="C53" s="20">
        <f>Charges!C53/M53</f>
        <v>153.92411067193675</v>
      </c>
      <c r="D53" s="20">
        <f>Charges!D53/M53</f>
        <v>1533.9612648221344</v>
      </c>
      <c r="E53" s="20">
        <f>Charges!E53/M53</f>
        <v>193.9596837944664</v>
      </c>
      <c r="F53" s="20">
        <f>Charges!F53/M53</f>
        <v>35.88695652173913</v>
      </c>
      <c r="G53" s="20">
        <f>Charges!G53/M53</f>
        <v>384.79288537549405</v>
      </c>
      <c r="H53" s="20">
        <f>Charges!H53/M53</f>
        <v>329.77865612648219</v>
      </c>
      <c r="I53" s="20">
        <f>Charges!I53/M53</f>
        <v>649.68616600790517</v>
      </c>
      <c r="J53" s="20">
        <f>Charges!J53/M53</f>
        <v>36.742292490118579</v>
      </c>
      <c r="K53" s="21">
        <f>Charges!K53/M53</f>
        <v>356.92727272727274</v>
      </c>
      <c r="M53" s="50">
        <v>1265</v>
      </c>
    </row>
    <row r="54" spans="1:13" ht="14.25" customHeight="1">
      <c r="A54" s="19" t="s">
        <v>50</v>
      </c>
      <c r="B54" s="20">
        <f>Charges!B54/M54</f>
        <v>354.93307086614175</v>
      </c>
      <c r="C54" s="20">
        <f>Charges!C54/M54</f>
        <v>510.89763779527561</v>
      </c>
      <c r="D54" s="20">
        <f>Charges!D54/M54</f>
        <v>1688.0748031496064</v>
      </c>
      <c r="E54" s="20">
        <f>Charges!E54/M54</f>
        <v>31.299212598425196</v>
      </c>
      <c r="F54" s="20">
        <f>Charges!F54/M54</f>
        <v>39.913385826771652</v>
      </c>
      <c r="G54" s="20">
        <f>Charges!G54/M54</f>
        <v>350.56299212598424</v>
      </c>
      <c r="H54" s="20">
        <f>Charges!H54/M54</f>
        <v>97.551181102362207</v>
      </c>
      <c r="I54" s="20">
        <f>Charges!I54/M54</f>
        <v>662.87007874015751</v>
      </c>
      <c r="J54" s="20">
        <f>Charges!J54/M54</f>
        <v>445.42519685039372</v>
      </c>
      <c r="K54" s="21">
        <f>Charges!K54/M54</f>
        <v>70.444881889763778</v>
      </c>
      <c r="M54" s="50">
        <v>254</v>
      </c>
    </row>
    <row r="55" spans="1:13" ht="14.25" customHeight="1">
      <c r="A55" s="19" t="s">
        <v>51</v>
      </c>
      <c r="B55" s="20">
        <f>Charges!B55/M55</f>
        <v>369.18871092396665</v>
      </c>
      <c r="C55" s="20">
        <f>Charges!C55/M55</f>
        <v>489.29070170295552</v>
      </c>
      <c r="D55" s="20">
        <f>Charges!D55/M55</f>
        <v>1484.9909122404924</v>
      </c>
      <c r="E55" s="20">
        <f>Charges!E55/M55</f>
        <v>581.71897236361701</v>
      </c>
      <c r="F55" s="20">
        <f>Charges!F55/M55</f>
        <v>19.847426911494285</v>
      </c>
      <c r="G55" s="20">
        <f>Charges!G55/M55</f>
        <v>848.32761239772935</v>
      </c>
      <c r="H55" s="20">
        <f>Charges!H55/M55</f>
        <v>637.78951576366501</v>
      </c>
      <c r="I55" s="20">
        <f>Charges!I55/M55</f>
        <v>830.67057538043332</v>
      </c>
      <c r="J55" s="20">
        <f>Charges!J55/M55</f>
        <v>46.69029661807425</v>
      </c>
      <c r="K55" s="21">
        <f>Charges!K55/M55</f>
        <v>672.12168536630861</v>
      </c>
      <c r="M55" s="50">
        <v>37523</v>
      </c>
    </row>
    <row r="56" spans="1:13" ht="14.25" customHeight="1">
      <c r="A56" s="19" t="s">
        <v>52</v>
      </c>
      <c r="B56" s="20">
        <f>Charges!B56/M56</f>
        <v>401.50226244343889</v>
      </c>
      <c r="C56" s="20">
        <f>Charges!C56/M56</f>
        <v>147.67420814479638</v>
      </c>
      <c r="D56" s="20">
        <f>Charges!D56/M56</f>
        <v>1198.7556561085973</v>
      </c>
      <c r="E56" s="20">
        <f>Charges!E56/M56</f>
        <v>38.945701357466064</v>
      </c>
      <c r="F56" s="20">
        <f>Charges!F56/M56</f>
        <v>31.02262443438914</v>
      </c>
      <c r="G56" s="20">
        <f>Charges!G56/M56</f>
        <v>827.22171945701359</v>
      </c>
      <c r="H56" s="20">
        <f>Charges!H56/M56</f>
        <v>326.87330316742083</v>
      </c>
      <c r="I56" s="20">
        <f>Charges!I56/M56</f>
        <v>222.22171945701356</v>
      </c>
      <c r="J56" s="20">
        <f>Charges!J56/M56</f>
        <v>38.058823529411768</v>
      </c>
      <c r="K56" s="21">
        <f>Charges!K56/M56</f>
        <v>243.67420814479638</v>
      </c>
      <c r="M56" s="50">
        <v>221</v>
      </c>
    </row>
    <row r="57" spans="1:13" ht="14.25" customHeight="1" thickBot="1">
      <c r="A57" s="19" t="s">
        <v>53</v>
      </c>
      <c r="B57" s="20">
        <f>Charges!B57/M57</f>
        <v>422.37617554858934</v>
      </c>
      <c r="C57" s="20">
        <f>Charges!C57/M57</f>
        <v>123.10135841170325</v>
      </c>
      <c r="D57" s="20">
        <f>Charges!D57/M57</f>
        <v>1507.6415882967608</v>
      </c>
      <c r="E57" s="20">
        <f>Charges!E57/M57</f>
        <v>144.04493207941485</v>
      </c>
      <c r="F57" s="20">
        <f>Charges!F57/M57</f>
        <v>37.914315569487982</v>
      </c>
      <c r="G57" s="20">
        <f>Charges!G57/M57</f>
        <v>360.80459770114942</v>
      </c>
      <c r="H57" s="20">
        <f>Charges!H57/M57</f>
        <v>475.18599791013582</v>
      </c>
      <c r="I57" s="20">
        <f>Charges!I57/M57</f>
        <v>704.35632183908046</v>
      </c>
      <c r="J57" s="20">
        <f>Charges!J57/M57</f>
        <v>512.98746081504703</v>
      </c>
      <c r="K57" s="21">
        <f>Charges!K57/M57</f>
        <v>793.43364681295714</v>
      </c>
      <c r="M57" s="50">
        <v>957</v>
      </c>
    </row>
    <row r="58" spans="1:13" ht="20.100000000000001" customHeight="1" thickBot="1">
      <c r="A58" s="40" t="s">
        <v>54</v>
      </c>
      <c r="B58" s="43">
        <f>Charges!B58/M58</f>
        <v>480.53548113311746</v>
      </c>
      <c r="C58" s="43">
        <f>Charges!C58/M58</f>
        <v>324.88191558007452</v>
      </c>
      <c r="D58" s="43">
        <f>Charges!D58/M58</f>
        <v>1442.4565489097261</v>
      </c>
      <c r="E58" s="43">
        <f>Charges!E58/M58</f>
        <v>533.39766075072225</v>
      </c>
      <c r="F58" s="43">
        <f>Charges!F58/M58</f>
        <v>75.986955081065688</v>
      </c>
      <c r="G58" s="43">
        <f>Charges!G58/M58</f>
        <v>693.80566907528737</v>
      </c>
      <c r="H58" s="43">
        <f>Charges!H58/M58</f>
        <v>560.23570378035242</v>
      </c>
      <c r="I58" s="43">
        <f>Charges!I58/M58</f>
        <v>705.32730306183544</v>
      </c>
      <c r="J58" s="43">
        <f>Charges!J58/M58</f>
        <v>276.46364106707904</v>
      </c>
      <c r="K58" s="44">
        <f>Charges!K58/M58</f>
        <v>776.21018945361322</v>
      </c>
      <c r="M58" s="50">
        <f>SUM(M5:M57)</f>
        <v>172021</v>
      </c>
    </row>
    <row r="59" spans="1:13" ht="18" customHeight="1" thickBot="1">
      <c r="A59" s="40" t="str">
        <f>Charges!A59</f>
        <v>Chiffres de 2009</v>
      </c>
      <c r="B59" s="43">
        <f>Charges!B59/M59</f>
        <v>516.95708998649968</v>
      </c>
      <c r="C59" s="43">
        <f>Charges!C59/M59</f>
        <v>335.16294050556303</v>
      </c>
      <c r="D59" s="43">
        <f>Charges!D59/M59</f>
        <v>1459.5960383594804</v>
      </c>
      <c r="E59" s="43">
        <f>Charges!E59/M59</f>
        <v>538.87438317582985</v>
      </c>
      <c r="F59" s="43">
        <f>Charges!F59/M59</f>
        <v>74.002961919836139</v>
      </c>
      <c r="G59" s="43">
        <f>Charges!G59/M59</f>
        <v>543.92717401424511</v>
      </c>
      <c r="H59" s="43">
        <f>Charges!H59/M59</f>
        <v>557.51333154881058</v>
      </c>
      <c r="I59" s="43">
        <f>Charges!I59/M59</f>
        <v>706.21837321353757</v>
      </c>
      <c r="J59" s="43">
        <f>Charges!J59/M59</f>
        <v>264.28135910804895</v>
      </c>
      <c r="K59" s="44">
        <f>Charges!K59/M59</f>
        <v>771.10260811880266</v>
      </c>
      <c r="M59" s="50">
        <v>171848</v>
      </c>
    </row>
    <row r="60" spans="1:13" ht="12.75"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3" ht="9.9499999999999993" customHeight="1">
      <c r="B61" s="7"/>
      <c r="C61" s="7"/>
      <c r="D61" s="7"/>
      <c r="E61" s="7"/>
      <c r="F61" s="7"/>
      <c r="G61" s="7"/>
      <c r="H61" s="7"/>
      <c r="I61" s="7"/>
      <c r="J61" s="7"/>
      <c r="K61" s="7"/>
    </row>
  </sheetData>
  <sheetProtection sheet="1" objects="1" scenarios="1"/>
  <mergeCells count="11">
    <mergeCell ref="F2:F4"/>
    <mergeCell ref="A2:A4"/>
    <mergeCell ref="B2:B4"/>
    <mergeCell ref="C2:C4"/>
    <mergeCell ref="D2:D4"/>
    <mergeCell ref="E2:E4"/>
    <mergeCell ref="G2:G4"/>
    <mergeCell ref="H2:H4"/>
    <mergeCell ref="I2:I4"/>
    <mergeCell ref="J2:J4"/>
    <mergeCell ref="K2:K4"/>
  </mergeCells>
  <printOptions horizontalCentered="1"/>
  <pageMargins left="0" right="0" top="0.39370078740157483" bottom="0.59055118110236227" header="0.31496062992125984" footer="0.31496062992125984"/>
  <pageSetup paperSize="9" scale="86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61"/>
  <sheetViews>
    <sheetView zoomScale="150" zoomScaleNormal="150" workbookViewId="0">
      <pane xSplit="1" ySplit="4" topLeftCell="B5" activePane="bottomRight" state="frozen"/>
      <selection activeCell="A64" sqref="A64"/>
      <selection pane="topRight" activeCell="A64" sqref="A64"/>
      <selection pane="bottomLeft" activeCell="A64" sqref="A64"/>
      <selection pane="bottomRight" activeCell="M48" sqref="M48"/>
    </sheetView>
  </sheetViews>
  <sheetFormatPr baseColWidth="10" defaultColWidth="10.7109375" defaultRowHeight="7.5" customHeight="1"/>
  <cols>
    <col min="1" max="1" width="18.7109375" style="4" customWidth="1"/>
    <col min="2" max="2" width="9.7109375" style="4" customWidth="1"/>
    <col min="3" max="3" width="8.7109375" style="4" customWidth="1"/>
    <col min="4" max="4" width="9.7109375" style="4" customWidth="1"/>
    <col min="5" max="6" width="8.7109375" style="4" customWidth="1"/>
    <col min="7" max="7" width="9.7109375" style="4" customWidth="1"/>
    <col min="8" max="8" width="8.7109375" style="4" customWidth="1"/>
    <col min="9" max="9" width="10.28515625" style="4" customWidth="1"/>
    <col min="10" max="11" width="9.7109375" style="4" customWidth="1"/>
    <col min="12" max="12" width="6.7109375" style="34" customWidth="1"/>
    <col min="13" max="13" width="8.7109375" style="38" customWidth="1"/>
    <col min="14" max="53" width="10.7109375" style="3"/>
    <col min="54" max="16384" width="10.7109375" style="4"/>
  </cols>
  <sheetData>
    <row r="1" spans="1:13" s="2" customFormat="1" ht="20.100000000000001" customHeight="1" thickBot="1">
      <c r="A1" s="29" t="s">
        <v>75</v>
      </c>
      <c r="B1" s="1"/>
      <c r="C1" s="1"/>
      <c r="D1" s="1"/>
      <c r="E1" s="1"/>
      <c r="F1" s="1"/>
      <c r="L1" s="33"/>
      <c r="M1" s="37"/>
    </row>
    <row r="2" spans="1:13" ht="12.75" customHeight="1">
      <c r="A2" s="63" t="s">
        <v>59</v>
      </c>
      <c r="B2" s="66" t="s">
        <v>60</v>
      </c>
      <c r="C2" s="66" t="s">
        <v>61</v>
      </c>
      <c r="D2" s="66" t="s">
        <v>62</v>
      </c>
      <c r="E2" s="66" t="s">
        <v>63</v>
      </c>
      <c r="F2" s="69" t="s">
        <v>0</v>
      </c>
      <c r="G2" s="66" t="s">
        <v>64</v>
      </c>
      <c r="H2" s="69" t="s">
        <v>1</v>
      </c>
      <c r="I2" s="66" t="s">
        <v>65</v>
      </c>
      <c r="J2" s="66" t="s">
        <v>66</v>
      </c>
      <c r="K2" s="72" t="s">
        <v>67</v>
      </c>
      <c r="M2" s="47" t="s">
        <v>57</v>
      </c>
    </row>
    <row r="3" spans="1:13" ht="12.75">
      <c r="A3" s="64"/>
      <c r="B3" s="67"/>
      <c r="C3" s="67"/>
      <c r="D3" s="67"/>
      <c r="E3" s="67"/>
      <c r="F3" s="70"/>
      <c r="G3" s="67"/>
      <c r="H3" s="70"/>
      <c r="I3" s="67"/>
      <c r="J3" s="67"/>
      <c r="K3" s="73"/>
      <c r="M3" s="48" t="s">
        <v>58</v>
      </c>
    </row>
    <row r="4" spans="1:13" ht="13.5" thickBot="1">
      <c r="A4" s="65"/>
      <c r="B4" s="68"/>
      <c r="C4" s="68"/>
      <c r="D4" s="68"/>
      <c r="E4" s="68"/>
      <c r="F4" s="71"/>
      <c r="G4" s="68"/>
      <c r="H4" s="71"/>
      <c r="I4" s="68"/>
      <c r="J4" s="68"/>
      <c r="K4" s="74"/>
      <c r="M4" s="49">
        <f>'Charges par habitant'!M4</f>
        <v>40543</v>
      </c>
    </row>
    <row r="5" spans="1:13" ht="14.25" customHeight="1">
      <c r="A5" s="19" t="s">
        <v>3</v>
      </c>
      <c r="B5" s="20">
        <f>Revenus!B5/M5</f>
        <v>604.33457677493709</v>
      </c>
      <c r="C5" s="20">
        <f>Revenus!C5/M5</f>
        <v>245.95144512176628</v>
      </c>
      <c r="D5" s="20">
        <f>Revenus!D5/M5</f>
        <v>439.23588997058198</v>
      </c>
      <c r="E5" s="20">
        <f>Revenus!E5/M5</f>
        <v>310.65456585691322</v>
      </c>
      <c r="F5" s="20">
        <f>Revenus!F5/M5</f>
        <v>164.75173626906863</v>
      </c>
      <c r="G5" s="20">
        <f>Revenus!G5/M5</f>
        <v>118.16386134109726</v>
      </c>
      <c r="H5" s="20">
        <f>Revenus!H5/M5</f>
        <v>194.87926485306158</v>
      </c>
      <c r="I5" s="20">
        <f>Revenus!I5/M5</f>
        <v>626.03684833045224</v>
      </c>
      <c r="J5" s="20">
        <f>Revenus!J5/M5</f>
        <v>166.78712886300912</v>
      </c>
      <c r="K5" s="21">
        <f>Revenus!K5/M5</f>
        <v>5120.795893609923</v>
      </c>
      <c r="M5" s="50">
        <f>'Charges par habitant'!M5</f>
        <v>32973</v>
      </c>
    </row>
    <row r="6" spans="1:13" ht="14.25" customHeight="1">
      <c r="A6" s="19" t="s">
        <v>4</v>
      </c>
      <c r="B6" s="20">
        <f>Revenus!B6/M6</f>
        <v>119.04067266327728</v>
      </c>
      <c r="C6" s="20">
        <f>Revenus!C6/M6</f>
        <v>60.11888932342589</v>
      </c>
      <c r="D6" s="20">
        <f>Revenus!D6/M6</f>
        <v>248.1317950723504</v>
      </c>
      <c r="E6" s="20">
        <f>Revenus!E6/M6</f>
        <v>242.29370355885803</v>
      </c>
      <c r="F6" s="20">
        <f>Revenus!F6/M6</f>
        <v>1.7989831834180681E-2</v>
      </c>
      <c r="G6" s="20">
        <f>Revenus!G6/M6</f>
        <v>583.6198670316777</v>
      </c>
      <c r="H6" s="20">
        <f>Revenus!H6/M6</f>
        <v>143.87446226046148</v>
      </c>
      <c r="I6" s="20">
        <f>Revenus!I6/M6</f>
        <v>626.82205709816196</v>
      </c>
      <c r="J6" s="20">
        <f>Revenus!J6/M6</f>
        <v>66.335549472037542</v>
      </c>
      <c r="K6" s="21">
        <f>Revenus!K6/M6</f>
        <v>2857.2909659757529</v>
      </c>
      <c r="M6" s="50">
        <f>'Charges par habitant'!M6</f>
        <v>2557</v>
      </c>
    </row>
    <row r="7" spans="1:13" ht="14.25" customHeight="1">
      <c r="A7" s="19" t="s">
        <v>5</v>
      </c>
      <c r="B7" s="20">
        <f>Revenus!B7/M7</f>
        <v>206.94170117871934</v>
      </c>
      <c r="C7" s="20">
        <f>Revenus!C7/M7</f>
        <v>31.201338005734311</v>
      </c>
      <c r="D7" s="20">
        <f>Revenus!D7/M7</f>
        <v>323.56546670914304</v>
      </c>
      <c r="E7" s="20">
        <f>Revenus!E7/M7</f>
        <v>250.84963364128703</v>
      </c>
      <c r="F7" s="20">
        <f>Revenus!F7/M7</f>
        <v>0.8700223000955718</v>
      </c>
      <c r="G7" s="20">
        <f>Revenus!G7/M7</f>
        <v>0.28767123287671231</v>
      </c>
      <c r="H7" s="20">
        <f>Revenus!H7/M7</f>
        <v>29.909525326537114</v>
      </c>
      <c r="I7" s="20">
        <f>Revenus!I7/M7</f>
        <v>570.60337687161518</v>
      </c>
      <c r="J7" s="20">
        <f>Revenus!J7/M7</f>
        <v>914.66422427524685</v>
      </c>
      <c r="K7" s="21">
        <f>Revenus!K7/M7</f>
        <v>3710.0888818094936</v>
      </c>
      <c r="M7" s="50">
        <f>'Charges par habitant'!M7</f>
        <v>3139</v>
      </c>
    </row>
    <row r="8" spans="1:13" ht="14.25" customHeight="1">
      <c r="A8" s="22" t="s">
        <v>55</v>
      </c>
      <c r="B8" s="20">
        <f>Revenus!B8/M8</f>
        <v>79.66514617458013</v>
      </c>
      <c r="C8" s="20">
        <f>Revenus!C8/M8</f>
        <v>43.123367198838899</v>
      </c>
      <c r="D8" s="20">
        <f>Revenus!D8/M8</f>
        <v>681.29151980095378</v>
      </c>
      <c r="E8" s="20">
        <f>Revenus!E8/M8</f>
        <v>165.52602114866266</v>
      </c>
      <c r="F8" s="20">
        <f>Revenus!F8/M8</f>
        <v>5.3908355795148251E-2</v>
      </c>
      <c r="G8" s="20">
        <f>Revenus!G8/M8</f>
        <v>45.350818992328428</v>
      </c>
      <c r="H8" s="20">
        <f>Revenus!H8/M8</f>
        <v>97.39726311424424</v>
      </c>
      <c r="I8" s="20">
        <f>Revenus!I8/M8</f>
        <v>773.40265394982373</v>
      </c>
      <c r="J8" s="20">
        <f>Revenus!J8/M8</f>
        <v>200.80592991913747</v>
      </c>
      <c r="K8" s="21">
        <f>Revenus!K8/M8</f>
        <v>3181.210035247771</v>
      </c>
      <c r="M8" s="50">
        <f>'Charges par habitant'!M8</f>
        <v>4823</v>
      </c>
    </row>
    <row r="9" spans="1:13" ht="14.25" customHeight="1">
      <c r="A9" s="19" t="s">
        <v>6</v>
      </c>
      <c r="B9" s="20">
        <f>Revenus!B9/M9</f>
        <v>62.483617300131058</v>
      </c>
      <c r="C9" s="20">
        <f>Revenus!C9/M9</f>
        <v>87.261467889908261</v>
      </c>
      <c r="D9" s="20">
        <f>Revenus!D9/M9</f>
        <v>322.5720838794233</v>
      </c>
      <c r="E9" s="20">
        <f>Revenus!E9/M9</f>
        <v>41</v>
      </c>
      <c r="F9" s="20">
        <f>Revenus!F9/M9</f>
        <v>0</v>
      </c>
      <c r="G9" s="20">
        <f>Revenus!G9/M9</f>
        <v>2.5045871559633026</v>
      </c>
      <c r="H9" s="20">
        <f>Revenus!H9/M9</f>
        <v>92.709043250327653</v>
      </c>
      <c r="I9" s="20">
        <f>Revenus!I9/M9</f>
        <v>570.48099606815208</v>
      </c>
      <c r="J9" s="20">
        <f>Revenus!J9/M9</f>
        <v>843.97903014416772</v>
      </c>
      <c r="K9" s="21">
        <f>Revenus!K9/M9</f>
        <v>3365.2516382699869</v>
      </c>
      <c r="M9" s="50">
        <f>'Charges par habitant'!M9</f>
        <v>1526</v>
      </c>
    </row>
    <row r="10" spans="1:13" ht="14.25" customHeight="1">
      <c r="A10" s="19" t="s">
        <v>7</v>
      </c>
      <c r="B10" s="20">
        <f>Revenus!B10/M10</f>
        <v>81.768703898840883</v>
      </c>
      <c r="C10" s="20">
        <f>Revenus!C10/M10</f>
        <v>64.97629083245522</v>
      </c>
      <c r="D10" s="20">
        <f>Revenus!D10/M10</f>
        <v>471.77608008429928</v>
      </c>
      <c r="E10" s="20">
        <f>Revenus!E10/M10</f>
        <v>119.85879873551106</v>
      </c>
      <c r="F10" s="20">
        <f>Revenus!F10/M10</f>
        <v>0</v>
      </c>
      <c r="G10" s="20">
        <f>Revenus!G10/M10</f>
        <v>25.29241306638567</v>
      </c>
      <c r="H10" s="20">
        <f>Revenus!H10/M10</f>
        <v>219.67439409905163</v>
      </c>
      <c r="I10" s="20">
        <f>Revenus!I10/M10</f>
        <v>695.98735511064274</v>
      </c>
      <c r="J10" s="20">
        <f>Revenus!J10/M10</f>
        <v>308.08851422550055</v>
      </c>
      <c r="K10" s="21">
        <f>Revenus!K10/M10</f>
        <v>3160.2376185458379</v>
      </c>
      <c r="M10" s="50">
        <f>'Charges par habitant'!M10</f>
        <v>1898</v>
      </c>
    </row>
    <row r="11" spans="1:13" ht="14.25" customHeight="1">
      <c r="A11" s="19" t="s">
        <v>8</v>
      </c>
      <c r="B11" s="20">
        <f>Revenus!B11/M11</f>
        <v>127.93726937269372</v>
      </c>
      <c r="C11" s="20">
        <f>Revenus!C11/M11</f>
        <v>11.900369003690036</v>
      </c>
      <c r="D11" s="20">
        <f>Revenus!D11/M11</f>
        <v>361.53136531365311</v>
      </c>
      <c r="E11" s="20">
        <f>Revenus!E11/M11</f>
        <v>17.630996309963098</v>
      </c>
      <c r="F11" s="20">
        <f>Revenus!F11/M11</f>
        <v>0</v>
      </c>
      <c r="G11" s="20">
        <f>Revenus!G11/M11</f>
        <v>0</v>
      </c>
      <c r="H11" s="20">
        <f>Revenus!H11/M11</f>
        <v>71.490774907749071</v>
      </c>
      <c r="I11" s="20">
        <f>Revenus!I11/M11</f>
        <v>724.80073800738012</v>
      </c>
      <c r="J11" s="20">
        <f>Revenus!J11/M11</f>
        <v>217.13653136531366</v>
      </c>
      <c r="K11" s="21">
        <f>Revenus!K11/M11</f>
        <v>3588.7121771217712</v>
      </c>
      <c r="M11" s="50">
        <f>'Charges par habitant'!M11</f>
        <v>271</v>
      </c>
    </row>
    <row r="12" spans="1:13" ht="14.25" customHeight="1">
      <c r="A12" s="19" t="s">
        <v>9</v>
      </c>
      <c r="B12" s="20">
        <f>Revenus!B12/M12</f>
        <v>113.8607110711071</v>
      </c>
      <c r="C12" s="20">
        <f>Revenus!C12/M12</f>
        <v>90.171017101710177</v>
      </c>
      <c r="D12" s="20">
        <f>Revenus!D12/M12</f>
        <v>217.47254725472547</v>
      </c>
      <c r="E12" s="20">
        <f>Revenus!E12/M12</f>
        <v>177.50472547254725</v>
      </c>
      <c r="F12" s="20">
        <f>Revenus!F12/M12</f>
        <v>0</v>
      </c>
      <c r="G12" s="20">
        <f>Revenus!G12/M12</f>
        <v>11.624887488748875</v>
      </c>
      <c r="H12" s="20">
        <f>Revenus!H12/M12</f>
        <v>30.426642664266428</v>
      </c>
      <c r="I12" s="20">
        <f>Revenus!I12/M12</f>
        <v>557.03870387038705</v>
      </c>
      <c r="J12" s="20">
        <f>Revenus!J12/M12</f>
        <v>770.29882988298834</v>
      </c>
      <c r="K12" s="21">
        <f>Revenus!K12/M12</f>
        <v>2855.317506750675</v>
      </c>
      <c r="M12" s="50">
        <f>'Charges par habitant'!M12</f>
        <v>4444</v>
      </c>
    </row>
    <row r="13" spans="1:13" ht="14.25" customHeight="1">
      <c r="A13" s="19" t="s">
        <v>10</v>
      </c>
      <c r="B13" s="20">
        <f>Revenus!B13/M13</f>
        <v>51.648902821316618</v>
      </c>
      <c r="C13" s="20">
        <f>Revenus!C13/M13</f>
        <v>11.248693834900731</v>
      </c>
      <c r="D13" s="20">
        <f>Revenus!D13/M13</f>
        <v>456.141065830721</v>
      </c>
      <c r="E13" s="20">
        <f>Revenus!E13/M13</f>
        <v>103.59456635318705</v>
      </c>
      <c r="F13" s="20">
        <f>Revenus!F13/M13</f>
        <v>8.0459770114942528E-2</v>
      </c>
      <c r="G13" s="20">
        <f>Revenus!G13/M13</f>
        <v>1.7471264367816093</v>
      </c>
      <c r="H13" s="20">
        <f>Revenus!H13/M13</f>
        <v>27.622779519331242</v>
      </c>
      <c r="I13" s="20">
        <f>Revenus!I13/M13</f>
        <v>604.22570532915358</v>
      </c>
      <c r="J13" s="20">
        <f>Revenus!J13/M13</f>
        <v>1060.2507836990596</v>
      </c>
      <c r="K13" s="21">
        <f>Revenus!K13/M13</f>
        <v>2757.5851619644723</v>
      </c>
      <c r="M13" s="50">
        <f>'Charges par habitant'!M13</f>
        <v>957</v>
      </c>
    </row>
    <row r="14" spans="1:13" ht="14.25" customHeight="1">
      <c r="A14" s="19" t="s">
        <v>11</v>
      </c>
      <c r="B14" s="20">
        <f>Revenus!B14/M14</f>
        <v>430.41568077000198</v>
      </c>
      <c r="C14" s="20">
        <f>Revenus!C14/M14</f>
        <v>97.653499097653906</v>
      </c>
      <c r="D14" s="20">
        <f>Revenus!D14/M14</f>
        <v>580.76178062963709</v>
      </c>
      <c r="E14" s="20">
        <f>Revenus!E14/M14</f>
        <v>316.82935632644876</v>
      </c>
      <c r="F14" s="20">
        <f>Revenus!F14/M14</f>
        <v>0.14176859835572489</v>
      </c>
      <c r="G14" s="20">
        <f>Revenus!G14/M14</f>
        <v>50.525566472829354</v>
      </c>
      <c r="H14" s="20">
        <f>Revenus!H14/M14</f>
        <v>46.243232404251053</v>
      </c>
      <c r="I14" s="20">
        <f>Revenus!I14/M14</f>
        <v>561.5474233005815</v>
      </c>
      <c r="J14" s="20">
        <f>Revenus!J14/M14</f>
        <v>1353.879887708041</v>
      </c>
      <c r="K14" s="21">
        <f>Revenus!K14/M14</f>
        <v>2880.1197112492482</v>
      </c>
      <c r="M14" s="50">
        <f>'Charges par habitant'!M14</f>
        <v>4987</v>
      </c>
    </row>
    <row r="15" spans="1:13" ht="14.25" customHeight="1">
      <c r="A15" s="19" t="s">
        <v>12</v>
      </c>
      <c r="B15" s="20">
        <f>Revenus!B15/M15</f>
        <v>224.1478530323152</v>
      </c>
      <c r="C15" s="20">
        <f>Revenus!C15/M15</f>
        <v>226.44156706507303</v>
      </c>
      <c r="D15" s="20">
        <f>Revenus!D15/M15</f>
        <v>384.04714475431609</v>
      </c>
      <c r="E15" s="20">
        <f>Revenus!E15/M15</f>
        <v>84.20894200973882</v>
      </c>
      <c r="F15" s="20">
        <f>Revenus!F15/M15</f>
        <v>6.6843736166445331E-2</v>
      </c>
      <c r="G15" s="20">
        <f>Revenus!G15/M15</f>
        <v>1.1620185922974768</v>
      </c>
      <c r="H15" s="20">
        <f>Revenus!H15/M15</f>
        <v>97.671314741035857</v>
      </c>
      <c r="I15" s="20">
        <f>Revenus!I15/M15</f>
        <v>608.05865427180163</v>
      </c>
      <c r="J15" s="20">
        <f>Revenus!J15/M15</f>
        <v>723.8069942452413</v>
      </c>
      <c r="K15" s="21">
        <f>Revenus!K15/M15</f>
        <v>2971.6352368304561</v>
      </c>
      <c r="M15" s="50">
        <f>'Charges par habitant'!M15</f>
        <v>4518</v>
      </c>
    </row>
    <row r="16" spans="1:13" ht="14.25" customHeight="1">
      <c r="A16" s="19" t="s">
        <v>13</v>
      </c>
      <c r="B16" s="20">
        <f>Revenus!B16/M16</f>
        <v>53.549946294307198</v>
      </c>
      <c r="C16" s="20">
        <f>Revenus!C16/M16</f>
        <v>34.871464375223773</v>
      </c>
      <c r="D16" s="20">
        <f>Revenus!D16/M16</f>
        <v>572.85857500895099</v>
      </c>
      <c r="E16" s="20">
        <f>Revenus!E16/M16</f>
        <v>9.3027210884353746</v>
      </c>
      <c r="F16" s="20">
        <f>Revenus!F16/M16</f>
        <v>0.10920157536698891</v>
      </c>
      <c r="G16" s="20">
        <f>Revenus!G16/M16</f>
        <v>317.31006086645186</v>
      </c>
      <c r="H16" s="20">
        <f>Revenus!H16/M16</f>
        <v>38.069817400644467</v>
      </c>
      <c r="I16" s="20">
        <f>Revenus!I16/M16</f>
        <v>478.03831006086648</v>
      </c>
      <c r="J16" s="20">
        <f>Revenus!J16/M16</f>
        <v>140.49588256355173</v>
      </c>
      <c r="K16" s="21">
        <f>Revenus!K16/M16</f>
        <v>2782.5887934121015</v>
      </c>
      <c r="M16" s="50">
        <f>'Charges par habitant'!M16</f>
        <v>5586</v>
      </c>
    </row>
    <row r="17" spans="1:13" ht="14.25" customHeight="1">
      <c r="A17" s="19" t="s">
        <v>14</v>
      </c>
      <c r="B17" s="20">
        <f>Revenus!B17/M17</f>
        <v>144.89236545682104</v>
      </c>
      <c r="C17" s="20">
        <f>Revenus!C17/M17</f>
        <v>63.36670838548185</v>
      </c>
      <c r="D17" s="20">
        <f>Revenus!D17/M17</f>
        <v>389.48247809762205</v>
      </c>
      <c r="E17" s="20">
        <f>Revenus!E17/M17</f>
        <v>298.97309136420523</v>
      </c>
      <c r="F17" s="20">
        <f>Revenus!F17/M17</f>
        <v>0</v>
      </c>
      <c r="G17" s="20">
        <f>Revenus!G17/M17</f>
        <v>0</v>
      </c>
      <c r="H17" s="20">
        <f>Revenus!H17/M17</f>
        <v>70.525031289111382</v>
      </c>
      <c r="I17" s="20">
        <f>Revenus!I17/M17</f>
        <v>439.29349186483103</v>
      </c>
      <c r="J17" s="20">
        <f>Revenus!J17/M17</f>
        <v>745.67021276595744</v>
      </c>
      <c r="K17" s="21">
        <f>Revenus!K17/M17</f>
        <v>4094.8041301627036</v>
      </c>
      <c r="M17" s="50">
        <f>'Charges par habitant'!M17</f>
        <v>1598</v>
      </c>
    </row>
    <row r="18" spans="1:13" ht="14.25" customHeight="1">
      <c r="A18" s="19" t="s">
        <v>15</v>
      </c>
      <c r="B18" s="20">
        <f>Revenus!B18/M18</f>
        <v>109.42195420381053</v>
      </c>
      <c r="C18" s="20">
        <f>Revenus!C18/M18</f>
        <v>52.731340674707219</v>
      </c>
      <c r="D18" s="20">
        <f>Revenus!D18/M18</f>
        <v>294.00314630309384</v>
      </c>
      <c r="E18" s="20">
        <f>Revenus!E18/M18</f>
        <v>129.54833071141408</v>
      </c>
      <c r="F18" s="20">
        <f>Revenus!F18/M18</f>
        <v>5.7332634154868028E-2</v>
      </c>
      <c r="G18" s="20">
        <f>Revenus!G18/M18</f>
        <v>100.87659500087398</v>
      </c>
      <c r="H18" s="20">
        <f>Revenus!H18/M18</f>
        <v>49.12025869603216</v>
      </c>
      <c r="I18" s="20">
        <f>Revenus!I18/M18</f>
        <v>396.57594826079355</v>
      </c>
      <c r="J18" s="20">
        <f>Revenus!J18/M18</f>
        <v>890.66719105051561</v>
      </c>
      <c r="K18" s="21">
        <f>Revenus!K18/M18</f>
        <v>2705.1501485754238</v>
      </c>
      <c r="M18" s="50">
        <f>'Charges par habitant'!M18</f>
        <v>5721</v>
      </c>
    </row>
    <row r="19" spans="1:13" ht="14.25" customHeight="1">
      <c r="A19" s="19" t="s">
        <v>16</v>
      </c>
      <c r="B19" s="20">
        <f>Revenus!B19/M19</f>
        <v>59.220683686715709</v>
      </c>
      <c r="C19" s="20">
        <f>Revenus!C19/M19</f>
        <v>35.078970142795328</v>
      </c>
      <c r="D19" s="20">
        <f>Revenus!D19/M19</f>
        <v>319.10190393768931</v>
      </c>
      <c r="E19" s="20">
        <f>Revenus!E19/M19</f>
        <v>0.51449588922544354</v>
      </c>
      <c r="F19" s="20">
        <f>Revenus!F19/M19</f>
        <v>0</v>
      </c>
      <c r="G19" s="20">
        <f>Revenus!G19/M19</f>
        <v>77.977931631328431</v>
      </c>
      <c r="H19" s="20">
        <f>Revenus!H19/M19</f>
        <v>123.62332323669408</v>
      </c>
      <c r="I19" s="20">
        <f>Revenus!I19/M19</f>
        <v>411.38836001730851</v>
      </c>
      <c r="J19" s="20">
        <f>Revenus!J19/M19</f>
        <v>474.08675897879704</v>
      </c>
      <c r="K19" s="21">
        <f>Revenus!K19/M19</f>
        <v>2916.1856339247079</v>
      </c>
      <c r="M19" s="50">
        <f>'Charges par habitant'!M19</f>
        <v>4622</v>
      </c>
    </row>
    <row r="20" spans="1:13" ht="14.25" customHeight="1">
      <c r="A20" s="19" t="s">
        <v>17</v>
      </c>
      <c r="B20" s="20">
        <f>Revenus!B20/M20</f>
        <v>127.71006253553155</v>
      </c>
      <c r="C20" s="20">
        <f>Revenus!C20/M20</f>
        <v>23.689027856736782</v>
      </c>
      <c r="D20" s="20">
        <f>Revenus!D20/M20</f>
        <v>471.90733371233654</v>
      </c>
      <c r="E20" s="20">
        <f>Revenus!E20/M20</f>
        <v>7.7521318931210912</v>
      </c>
      <c r="F20" s="20">
        <f>Revenus!F20/M20</f>
        <v>0</v>
      </c>
      <c r="G20" s="20">
        <f>Revenus!G20/M20</f>
        <v>0</v>
      </c>
      <c r="H20" s="20">
        <f>Revenus!H20/M20</f>
        <v>62.022740193291646</v>
      </c>
      <c r="I20" s="20">
        <f>Revenus!I20/M20</f>
        <v>495.58499147242753</v>
      </c>
      <c r="J20" s="20">
        <f>Revenus!J20/M20</f>
        <v>688.3217737350767</v>
      </c>
      <c r="K20" s="21">
        <f>Revenus!K20/M20</f>
        <v>2563.449687322342</v>
      </c>
      <c r="M20" s="50">
        <f>'Charges par habitant'!M20</f>
        <v>1759</v>
      </c>
    </row>
    <row r="21" spans="1:13" ht="14.25" customHeight="1">
      <c r="A21" s="19" t="s">
        <v>18</v>
      </c>
      <c r="B21" s="20">
        <f>Revenus!B21/M21</f>
        <v>77.704052780395855</v>
      </c>
      <c r="C21" s="20">
        <f>Revenus!C21/M21</f>
        <v>35.812441093308202</v>
      </c>
      <c r="D21" s="20">
        <f>Revenus!D21/M21</f>
        <v>452.16588124410936</v>
      </c>
      <c r="E21" s="20">
        <f>Revenus!E21/M21</f>
        <v>0.48067860508953819</v>
      </c>
      <c r="F21" s="20">
        <f>Revenus!F21/M21</f>
        <v>9.2365692742695571E-2</v>
      </c>
      <c r="G21" s="20">
        <f>Revenus!G21/M21</f>
        <v>1.7756833176248823</v>
      </c>
      <c r="H21" s="20">
        <f>Revenus!H21/M21</f>
        <v>30.686145146088595</v>
      </c>
      <c r="I21" s="20">
        <f>Revenus!I21/M21</f>
        <v>440.1941564561734</v>
      </c>
      <c r="J21" s="20">
        <f>Revenus!J21/M21</f>
        <v>660.11404335532518</v>
      </c>
      <c r="K21" s="21">
        <f>Revenus!K21/M21</f>
        <v>2799.9547596606976</v>
      </c>
      <c r="M21" s="50">
        <f>'Charges par habitant'!M21</f>
        <v>1061</v>
      </c>
    </row>
    <row r="22" spans="1:13" ht="14.25" customHeight="1">
      <c r="A22" s="19" t="s">
        <v>19</v>
      </c>
      <c r="B22" s="20">
        <f>Revenus!B22/M22</f>
        <v>84.164948453608247</v>
      </c>
      <c r="C22" s="20">
        <f>Revenus!C22/M22</f>
        <v>274.02061855670104</v>
      </c>
      <c r="D22" s="20">
        <f>Revenus!D22/M22</f>
        <v>55.051546391752581</v>
      </c>
      <c r="E22" s="20">
        <f>Revenus!E22/M22</f>
        <v>0.46391752577319589</v>
      </c>
      <c r="F22" s="20">
        <f>Revenus!F22/M22</f>
        <v>0</v>
      </c>
      <c r="G22" s="20">
        <f>Revenus!G22/M22</f>
        <v>1.8350515463917525</v>
      </c>
      <c r="H22" s="20">
        <f>Revenus!H22/M22</f>
        <v>3.0927835051546393</v>
      </c>
      <c r="I22" s="20">
        <f>Revenus!I22/M22</f>
        <v>612.03092783505156</v>
      </c>
      <c r="J22" s="20">
        <f>Revenus!J22/M22</f>
        <v>217.4020618556701</v>
      </c>
      <c r="K22" s="21">
        <f>Revenus!K22/M22</f>
        <v>2635.8865979381444</v>
      </c>
      <c r="M22" s="50">
        <f>'Charges par habitant'!M22</f>
        <v>97</v>
      </c>
    </row>
    <row r="23" spans="1:13" ht="14.25" customHeight="1">
      <c r="A23" s="19" t="s">
        <v>20</v>
      </c>
      <c r="B23" s="20">
        <f>Revenus!B23/M23</f>
        <v>27.268248175182482</v>
      </c>
      <c r="C23" s="20">
        <f>Revenus!C23/M23</f>
        <v>22.261209593326381</v>
      </c>
      <c r="D23" s="20">
        <f>Revenus!D23/M23</f>
        <v>361.44134515119919</v>
      </c>
      <c r="E23" s="20">
        <f>Revenus!E23/M23</f>
        <v>56.459071949947862</v>
      </c>
      <c r="F23" s="20">
        <f>Revenus!F23/M23</f>
        <v>0.18196037539103233</v>
      </c>
      <c r="G23" s="20">
        <f>Revenus!G23/M23</f>
        <v>10.67570385818561</v>
      </c>
      <c r="H23" s="20">
        <f>Revenus!H23/M23</f>
        <v>13.698123044838374</v>
      </c>
      <c r="I23" s="20">
        <f>Revenus!I23/M23</f>
        <v>457.51668404588111</v>
      </c>
      <c r="J23" s="20">
        <f>Revenus!J23/M23</f>
        <v>188.92674661105318</v>
      </c>
      <c r="K23" s="21">
        <f>Revenus!K23/M23</f>
        <v>2854.6569343065694</v>
      </c>
      <c r="M23" s="50">
        <f>'Charges par habitant'!M23</f>
        <v>3836</v>
      </c>
    </row>
    <row r="24" spans="1:13" ht="14.25" customHeight="1">
      <c r="A24" s="19" t="s">
        <v>21</v>
      </c>
      <c r="B24" s="20">
        <f>Revenus!B24/M24</f>
        <v>50.410296411856471</v>
      </c>
      <c r="C24" s="20">
        <f>Revenus!C24/M24</f>
        <v>27.27093083723349</v>
      </c>
      <c r="D24" s="20">
        <f>Revenus!D24/M24</f>
        <v>294.3733749349974</v>
      </c>
      <c r="E24" s="20">
        <f>Revenus!E24/M24</f>
        <v>29.838273530941237</v>
      </c>
      <c r="F24" s="20">
        <f>Revenus!F24/M24</f>
        <v>0</v>
      </c>
      <c r="G24" s="20">
        <f>Revenus!G24/M24</f>
        <v>0</v>
      </c>
      <c r="H24" s="20">
        <f>Revenus!H24/M24</f>
        <v>19.589183567342694</v>
      </c>
      <c r="I24" s="20">
        <f>Revenus!I24/M24</f>
        <v>562.26209048361932</v>
      </c>
      <c r="J24" s="20">
        <f>Revenus!J24/M24</f>
        <v>190.47009880395217</v>
      </c>
      <c r="K24" s="21">
        <f>Revenus!K24/M24</f>
        <v>3075.0696827873116</v>
      </c>
      <c r="M24" s="50">
        <f>'Charges par habitant'!M24</f>
        <v>1923</v>
      </c>
    </row>
    <row r="25" spans="1:13" ht="14.25" customHeight="1">
      <c r="A25" s="19" t="s">
        <v>22</v>
      </c>
      <c r="B25" s="20">
        <f>Revenus!B25/M25</f>
        <v>109.82522671063479</v>
      </c>
      <c r="C25" s="20">
        <f>Revenus!C25/M25</f>
        <v>48.192497938994229</v>
      </c>
      <c r="D25" s="20">
        <f>Revenus!D25/M25</f>
        <v>435.51813685078321</v>
      </c>
      <c r="E25" s="20">
        <f>Revenus!E25/M25</f>
        <v>223.0997526793075</v>
      </c>
      <c r="F25" s="20">
        <f>Revenus!F25/M25</f>
        <v>0</v>
      </c>
      <c r="G25" s="20">
        <f>Revenus!G25/M25</f>
        <v>62.194971145919212</v>
      </c>
      <c r="H25" s="20">
        <f>Revenus!H25/M25</f>
        <v>37.160758450123659</v>
      </c>
      <c r="I25" s="20">
        <f>Revenus!I25/M25</f>
        <v>555.21104699093155</v>
      </c>
      <c r="J25" s="20">
        <f>Revenus!J25/M25</f>
        <v>83.391591096455073</v>
      </c>
      <c r="K25" s="21">
        <f>Revenus!K25/M25</f>
        <v>2829.5704863973619</v>
      </c>
      <c r="M25" s="50">
        <f>'Charges par habitant'!M25</f>
        <v>2426</v>
      </c>
    </row>
    <row r="26" spans="1:13" ht="14.25" customHeight="1">
      <c r="A26" s="19" t="s">
        <v>23</v>
      </c>
      <c r="B26" s="20">
        <f>Revenus!B26/M26</f>
        <v>34.958139534883721</v>
      </c>
      <c r="C26" s="20">
        <f>Revenus!C26/M26</f>
        <v>8.0558139534883715</v>
      </c>
      <c r="D26" s="20">
        <f>Revenus!D26/M26</f>
        <v>459.69302325581396</v>
      </c>
      <c r="E26" s="20">
        <f>Revenus!E26/M26</f>
        <v>0</v>
      </c>
      <c r="F26" s="20">
        <f>Revenus!F26/M26</f>
        <v>0</v>
      </c>
      <c r="G26" s="20">
        <f>Revenus!G26/M26</f>
        <v>0</v>
      </c>
      <c r="H26" s="20">
        <f>Revenus!H26/M26</f>
        <v>0</v>
      </c>
      <c r="I26" s="20">
        <f>Revenus!I26/M26</f>
        <v>510.86046511627904</v>
      </c>
      <c r="J26" s="20">
        <f>Revenus!J26/M26</f>
        <v>185.81395348837211</v>
      </c>
      <c r="K26" s="21">
        <f>Revenus!K26/M26</f>
        <v>2442.3534883720931</v>
      </c>
      <c r="M26" s="50">
        <f>'Charges par habitant'!M26</f>
        <v>215</v>
      </c>
    </row>
    <row r="27" spans="1:13" ht="14.25" customHeight="1">
      <c r="A27" s="19" t="s">
        <v>24</v>
      </c>
      <c r="B27" s="20">
        <f>Revenus!B27/M27</f>
        <v>53.063559322033896</v>
      </c>
      <c r="C27" s="20">
        <f>Revenus!C27/M27</f>
        <v>30.656779661016948</v>
      </c>
      <c r="D27" s="20">
        <f>Revenus!D27/M27</f>
        <v>372.47881355932202</v>
      </c>
      <c r="E27" s="20">
        <f>Revenus!E27/M27</f>
        <v>19.118644067796609</v>
      </c>
      <c r="F27" s="20">
        <f>Revenus!F27/M27</f>
        <v>1.7966101694915255</v>
      </c>
      <c r="G27" s="20">
        <f>Revenus!G27/M27</f>
        <v>7.4957627118644066</v>
      </c>
      <c r="H27" s="20">
        <f>Revenus!H27/M27</f>
        <v>0.54661016949152541</v>
      </c>
      <c r="I27" s="20">
        <f>Revenus!I27/M27</f>
        <v>500.7330508474576</v>
      </c>
      <c r="J27" s="20">
        <f>Revenus!J27/M27</f>
        <v>318.0593220338983</v>
      </c>
      <c r="K27" s="21">
        <f>Revenus!K27/M27</f>
        <v>3485.9661016949153</v>
      </c>
      <c r="M27" s="50">
        <f>'Charges par habitant'!M27</f>
        <v>236</v>
      </c>
    </row>
    <row r="28" spans="1:13" ht="14.25" customHeight="1">
      <c r="A28" s="19" t="s">
        <v>25</v>
      </c>
      <c r="B28" s="20">
        <f>Revenus!B28/M28</f>
        <v>89.218867924528297</v>
      </c>
      <c r="C28" s="20">
        <f>Revenus!C28/M28</f>
        <v>20.350943396226416</v>
      </c>
      <c r="D28" s="20">
        <f>Revenus!D28/M28</f>
        <v>461.60754716981131</v>
      </c>
      <c r="E28" s="20">
        <f>Revenus!E28/M28</f>
        <v>52.003773584905659</v>
      </c>
      <c r="F28" s="20">
        <f>Revenus!F28/M28</f>
        <v>0</v>
      </c>
      <c r="G28" s="20">
        <f>Revenus!G28/M28</f>
        <v>0</v>
      </c>
      <c r="H28" s="20">
        <f>Revenus!H28/M28</f>
        <v>0</v>
      </c>
      <c r="I28" s="20">
        <f>Revenus!I28/M28</f>
        <v>875.39245283018863</v>
      </c>
      <c r="J28" s="20">
        <f>Revenus!J28/M28</f>
        <v>161.35849056603774</v>
      </c>
      <c r="K28" s="21">
        <f>Revenus!K28/M28</f>
        <v>3743.7660377358488</v>
      </c>
      <c r="M28" s="50">
        <f>'Charges par habitant'!M28</f>
        <v>265</v>
      </c>
    </row>
    <row r="29" spans="1:13" ht="14.25" customHeight="1">
      <c r="A29" s="22" t="s">
        <v>56</v>
      </c>
      <c r="B29" s="20">
        <f>Revenus!B29/M29</f>
        <v>86.255908419497786</v>
      </c>
      <c r="C29" s="20">
        <f>Revenus!C29/M29</f>
        <v>139.57948670605612</v>
      </c>
      <c r="D29" s="20">
        <f>Revenus!D29/M29</f>
        <v>662.60681314623343</v>
      </c>
      <c r="E29" s="20">
        <f>Revenus!E29/M29</f>
        <v>92.925683161004429</v>
      </c>
      <c r="F29" s="20">
        <f>Revenus!F29/M29</f>
        <v>117.86779911373708</v>
      </c>
      <c r="G29" s="20">
        <f>Revenus!G29/M29</f>
        <v>185.16257385524372</v>
      </c>
      <c r="H29" s="20">
        <f>Revenus!H29/M29</f>
        <v>96.314623338257022</v>
      </c>
      <c r="I29" s="20">
        <f>Revenus!I29/M29</f>
        <v>441.6255539143279</v>
      </c>
      <c r="J29" s="20">
        <f>Revenus!J29/M29</f>
        <v>281.79699039881831</v>
      </c>
      <c r="K29" s="21">
        <f>Revenus!K29/M29</f>
        <v>3218.7801883308716</v>
      </c>
      <c r="M29" s="50">
        <f>'Charges par habitant'!M29</f>
        <v>10832</v>
      </c>
    </row>
    <row r="30" spans="1:13" ht="14.25" customHeight="1">
      <c r="A30" s="19" t="s">
        <v>26</v>
      </c>
      <c r="B30" s="20">
        <f>Revenus!B30/M30</f>
        <v>67.688741721854299</v>
      </c>
      <c r="C30" s="20">
        <f>Revenus!C30/M30</f>
        <v>37.673289183222956</v>
      </c>
      <c r="D30" s="20">
        <f>Revenus!D30/M30</f>
        <v>411.81898454746135</v>
      </c>
      <c r="E30" s="20">
        <f>Revenus!E30/M30</f>
        <v>0.11037527593818984</v>
      </c>
      <c r="F30" s="20">
        <f>Revenus!F30/M30</f>
        <v>0</v>
      </c>
      <c r="G30" s="20">
        <f>Revenus!G30/M30</f>
        <v>1.7218543046357615</v>
      </c>
      <c r="H30" s="20">
        <f>Revenus!H30/M30</f>
        <v>283.0198675496689</v>
      </c>
      <c r="I30" s="20">
        <f>Revenus!I30/M30</f>
        <v>1213.4216335540839</v>
      </c>
      <c r="J30" s="20">
        <f>Revenus!J30/M30</f>
        <v>79.604856512141282</v>
      </c>
      <c r="K30" s="21">
        <f>Revenus!K30/M30</f>
        <v>3340.0905077262692</v>
      </c>
      <c r="M30" s="50">
        <f>'Charges par habitant'!M30</f>
        <v>453</v>
      </c>
    </row>
    <row r="31" spans="1:13" ht="14.25" customHeight="1">
      <c r="A31" s="19" t="s">
        <v>27</v>
      </c>
      <c r="B31" s="20">
        <f>Revenus!B31/M31</f>
        <v>98.650674662668663</v>
      </c>
      <c r="C31" s="20">
        <f>Revenus!C31/M31</f>
        <v>394.01199400299851</v>
      </c>
      <c r="D31" s="20">
        <f>Revenus!D31/M31</f>
        <v>520.22188905547227</v>
      </c>
      <c r="E31" s="20">
        <f>Revenus!E31/M31</f>
        <v>5.4722638680659674</v>
      </c>
      <c r="F31" s="20">
        <f>Revenus!F31/M31</f>
        <v>0</v>
      </c>
      <c r="G31" s="20">
        <f>Revenus!G31/M31</f>
        <v>1.7226386806596701</v>
      </c>
      <c r="H31" s="20">
        <f>Revenus!H31/M31</f>
        <v>65.619190404797607</v>
      </c>
      <c r="I31" s="20">
        <f>Revenus!I31/M31</f>
        <v>635.84707646176912</v>
      </c>
      <c r="J31" s="20">
        <f>Revenus!J31/M31</f>
        <v>824.76161919040476</v>
      </c>
      <c r="K31" s="21">
        <f>Revenus!K31/M31</f>
        <v>3387.4332833583208</v>
      </c>
      <c r="M31" s="50">
        <f>'Charges par habitant'!M31</f>
        <v>667</v>
      </c>
    </row>
    <row r="32" spans="1:13" ht="14.25" customHeight="1">
      <c r="A32" s="19" t="s">
        <v>28</v>
      </c>
      <c r="B32" s="20">
        <f>Revenus!B32/M32</f>
        <v>66.193156235929763</v>
      </c>
      <c r="C32" s="20">
        <f>Revenus!C32/M32</f>
        <v>110.06888788833858</v>
      </c>
      <c r="D32" s="20">
        <f>Revenus!D32/M32</f>
        <v>314.71994597028367</v>
      </c>
      <c r="E32" s="20">
        <f>Revenus!E32/M32</f>
        <v>11.753714542998649</v>
      </c>
      <c r="F32" s="20">
        <f>Revenus!F32/M32</f>
        <v>0</v>
      </c>
      <c r="G32" s="20">
        <f>Revenus!G32/M32</f>
        <v>114.18009905447997</v>
      </c>
      <c r="H32" s="20">
        <f>Revenus!H32/M32</f>
        <v>13.389013957676722</v>
      </c>
      <c r="I32" s="20">
        <f>Revenus!I32/M32</f>
        <v>539.52678973435388</v>
      </c>
      <c r="J32" s="20">
        <f>Revenus!J32/M32</f>
        <v>150.13597478613238</v>
      </c>
      <c r="K32" s="21">
        <f>Revenus!K32/M32</f>
        <v>3059.4948221521836</v>
      </c>
      <c r="M32" s="50">
        <f>'Charges par habitant'!M32</f>
        <v>2221</v>
      </c>
    </row>
    <row r="33" spans="1:13" ht="14.25" customHeight="1">
      <c r="A33" s="19" t="s">
        <v>29</v>
      </c>
      <c r="B33" s="20">
        <f>Revenus!B33/M33</f>
        <v>43.384958217270196</v>
      </c>
      <c r="C33" s="20">
        <f>Revenus!C33/M33</f>
        <v>24.833983286908079</v>
      </c>
      <c r="D33" s="20">
        <f>Revenus!D33/M33</f>
        <v>367.12311977715876</v>
      </c>
      <c r="E33" s="20">
        <f>Revenus!E33/M33</f>
        <v>0.11142061281337047</v>
      </c>
      <c r="F33" s="20">
        <f>Revenus!F33/M33</f>
        <v>0</v>
      </c>
      <c r="G33" s="20">
        <f>Revenus!G33/M33</f>
        <v>1.7192200557103063</v>
      </c>
      <c r="H33" s="20">
        <f>Revenus!H33/M33</f>
        <v>41.860724233983284</v>
      </c>
      <c r="I33" s="20">
        <f>Revenus!I33/M33</f>
        <v>508.51476323119778</v>
      </c>
      <c r="J33" s="20">
        <f>Revenus!J33/M33</f>
        <v>366.85013927576603</v>
      </c>
      <c r="K33" s="21">
        <f>Revenus!K33/M33</f>
        <v>2525.4328690807802</v>
      </c>
      <c r="M33" s="50">
        <f>'Charges par habitant'!M33</f>
        <v>1795</v>
      </c>
    </row>
    <row r="34" spans="1:13" ht="14.25" customHeight="1">
      <c r="A34" s="19" t="s">
        <v>30</v>
      </c>
      <c r="B34" s="20">
        <f>Revenus!B34/M34</f>
        <v>51.4674256799494</v>
      </c>
      <c r="C34" s="20">
        <f>Revenus!C34/M34</f>
        <v>52.08728652751423</v>
      </c>
      <c r="D34" s="20">
        <f>Revenus!D34/M34</f>
        <v>786.86021505376345</v>
      </c>
      <c r="E34" s="20">
        <f>Revenus!E34/M34</f>
        <v>7.3453510436432641</v>
      </c>
      <c r="F34" s="20">
        <f>Revenus!F34/M34</f>
        <v>0</v>
      </c>
      <c r="G34" s="20">
        <f>Revenus!G34/M34</f>
        <v>3.150537634408602</v>
      </c>
      <c r="H34" s="20">
        <f>Revenus!H34/M34</f>
        <v>73.712207463630619</v>
      </c>
      <c r="I34" s="20">
        <f>Revenus!I34/M34</f>
        <v>453.02466793168878</v>
      </c>
      <c r="J34" s="20">
        <f>Revenus!J34/M34</f>
        <v>241.07210626185957</v>
      </c>
      <c r="K34" s="21">
        <f>Revenus!K34/M34</f>
        <v>2447.6268184693231</v>
      </c>
      <c r="M34" s="50">
        <f>'Charges par habitant'!M34</f>
        <v>1581</v>
      </c>
    </row>
    <row r="35" spans="1:13" ht="14.25" customHeight="1">
      <c r="A35" s="19" t="s">
        <v>31</v>
      </c>
      <c r="B35" s="20">
        <f>Revenus!B35/M35</f>
        <v>52.983833718244803</v>
      </c>
      <c r="C35" s="20">
        <f>Revenus!C35/M35</f>
        <v>495.96304849884524</v>
      </c>
      <c r="D35" s="20">
        <f>Revenus!D35/M35</f>
        <v>3.3856812933025404</v>
      </c>
      <c r="E35" s="20">
        <f>Revenus!E35/M35</f>
        <v>16.651270207852193</v>
      </c>
      <c r="F35" s="20">
        <f>Revenus!F35/M35</f>
        <v>0</v>
      </c>
      <c r="G35" s="20">
        <f>Revenus!G35/M35</f>
        <v>1.7829099307159353</v>
      </c>
      <c r="H35" s="20">
        <f>Revenus!H35/M35</f>
        <v>14.990762124711317</v>
      </c>
      <c r="I35" s="20">
        <f>Revenus!I35/M35</f>
        <v>366.47113163972284</v>
      </c>
      <c r="J35" s="20">
        <f>Revenus!J35/M35</f>
        <v>292.23325635103924</v>
      </c>
      <c r="K35" s="21">
        <f>Revenus!K35/M35</f>
        <v>3150.8475750577368</v>
      </c>
      <c r="M35" s="50">
        <f>'Charges par habitant'!M35</f>
        <v>433</v>
      </c>
    </row>
    <row r="36" spans="1:13" ht="14.25" customHeight="1">
      <c r="A36" s="19" t="s">
        <v>32</v>
      </c>
      <c r="B36" s="20">
        <f>Revenus!B36/M36</f>
        <v>66.615384615384613</v>
      </c>
      <c r="C36" s="20">
        <f>Revenus!C36/M36</f>
        <v>33.004807692307693</v>
      </c>
      <c r="D36" s="20">
        <f>Revenus!D36/M36</f>
        <v>848.74038461538464</v>
      </c>
      <c r="E36" s="20">
        <f>Revenus!E36/M36</f>
        <v>0</v>
      </c>
      <c r="F36" s="20">
        <f>Revenus!F36/M36</f>
        <v>0.56730769230769229</v>
      </c>
      <c r="G36" s="20">
        <f>Revenus!G36/M36</f>
        <v>4.7884615384615383</v>
      </c>
      <c r="H36" s="20">
        <f>Revenus!H36/M36</f>
        <v>145.19230769230768</v>
      </c>
      <c r="I36" s="20">
        <f>Revenus!I36/M36</f>
        <v>485.63942307692309</v>
      </c>
      <c r="J36" s="20">
        <f>Revenus!J36/M36</f>
        <v>1966.2211538461538</v>
      </c>
      <c r="K36" s="21">
        <f>Revenus!K36/M36</f>
        <v>3183.6490384615386</v>
      </c>
      <c r="M36" s="50">
        <f>'Charges par habitant'!M36</f>
        <v>208</v>
      </c>
    </row>
    <row r="37" spans="1:13" ht="14.25" customHeight="1">
      <c r="A37" s="19" t="s">
        <v>33</v>
      </c>
      <c r="B37" s="20">
        <f>Revenus!B37/M37</f>
        <v>33.664665523156089</v>
      </c>
      <c r="C37" s="20">
        <f>Revenus!C37/M37</f>
        <v>21.038593481989707</v>
      </c>
      <c r="D37" s="20">
        <f>Revenus!D37/M37</f>
        <v>508.36963979416811</v>
      </c>
      <c r="E37" s="20">
        <f>Revenus!E37/M37</f>
        <v>11.45197255574614</v>
      </c>
      <c r="F37" s="20">
        <f>Revenus!F37/M37</f>
        <v>0</v>
      </c>
      <c r="G37" s="20">
        <f>Revenus!G37/M37</f>
        <v>1.7907375643224699</v>
      </c>
      <c r="H37" s="20">
        <f>Revenus!H37/M37</f>
        <v>40.084048027444254</v>
      </c>
      <c r="I37" s="20">
        <f>Revenus!I37/M37</f>
        <v>520.68867924528297</v>
      </c>
      <c r="J37" s="20">
        <f>Revenus!J37/M37</f>
        <v>299.77358490566036</v>
      </c>
      <c r="K37" s="21">
        <f>Revenus!K37/M37</f>
        <v>2678.4519725557461</v>
      </c>
      <c r="M37" s="50">
        <f>'Charges par habitant'!M37</f>
        <v>1166</v>
      </c>
    </row>
    <row r="38" spans="1:13" ht="14.25" customHeight="1">
      <c r="A38" s="19" t="s">
        <v>34</v>
      </c>
      <c r="B38" s="20">
        <f>Revenus!B38/M38</f>
        <v>121.99512195121952</v>
      </c>
      <c r="C38" s="20">
        <f>Revenus!C38/M38</f>
        <v>64.190243902439022</v>
      </c>
      <c r="D38" s="20">
        <f>Revenus!D38/M38</f>
        <v>396.22439024390246</v>
      </c>
      <c r="E38" s="20">
        <f>Revenus!E38/M38</f>
        <v>0.48780487804878048</v>
      </c>
      <c r="F38" s="20">
        <f>Revenus!F38/M38</f>
        <v>0</v>
      </c>
      <c r="G38" s="20">
        <f>Revenus!G38/M38</f>
        <v>2.2573170731707317</v>
      </c>
      <c r="H38" s="20">
        <f>Revenus!H38/M38</f>
        <v>58.826829268292684</v>
      </c>
      <c r="I38" s="20">
        <f>Revenus!I38/M38</f>
        <v>620.57560975609761</v>
      </c>
      <c r="J38" s="20">
        <f>Revenus!J38/M38</f>
        <v>257.50853658536585</v>
      </c>
      <c r="K38" s="21">
        <f>Revenus!K38/M38</f>
        <v>3339.5548780487807</v>
      </c>
      <c r="M38" s="50">
        <f>'Charges par habitant'!M38</f>
        <v>820</v>
      </c>
    </row>
    <row r="39" spans="1:13" ht="14.25" customHeight="1">
      <c r="A39" s="19" t="s">
        <v>35</v>
      </c>
      <c r="B39" s="20">
        <f>Revenus!B39/M39</f>
        <v>62.504072398190047</v>
      </c>
      <c r="C39" s="20">
        <f>Revenus!C39/M39</f>
        <v>34.498642533936653</v>
      </c>
      <c r="D39" s="20">
        <f>Revenus!D39/M39</f>
        <v>583.62443438914022</v>
      </c>
      <c r="E39" s="20">
        <f>Revenus!E39/M39</f>
        <v>7.4524886877828056</v>
      </c>
      <c r="F39" s="20">
        <f>Revenus!F39/M39</f>
        <v>0</v>
      </c>
      <c r="G39" s="20">
        <f>Revenus!G39/M39</f>
        <v>1.7755656108597284</v>
      </c>
      <c r="H39" s="20">
        <f>Revenus!H39/M39</f>
        <v>38.903167420814476</v>
      </c>
      <c r="I39" s="20">
        <f>Revenus!I39/M39</f>
        <v>697.37285067873302</v>
      </c>
      <c r="J39" s="20">
        <f>Revenus!J39/M39</f>
        <v>182.74298642533935</v>
      </c>
      <c r="K39" s="21">
        <f>Revenus!K39/M39</f>
        <v>2939.5294117647059</v>
      </c>
      <c r="M39" s="50">
        <f>'Charges par habitant'!M39</f>
        <v>1105</v>
      </c>
    </row>
    <row r="40" spans="1:13" ht="14.25" customHeight="1">
      <c r="A40" s="19" t="s">
        <v>36</v>
      </c>
      <c r="B40" s="20">
        <f>Revenus!B40/M40</f>
        <v>155.56565656565655</v>
      </c>
      <c r="C40" s="20">
        <f>Revenus!C40/M40</f>
        <v>68.63636363636364</v>
      </c>
      <c r="D40" s="20">
        <f>Revenus!D40/M40</f>
        <v>0.31313131313131315</v>
      </c>
      <c r="E40" s="20">
        <f>Revenus!E40/M40</f>
        <v>12.363636363636363</v>
      </c>
      <c r="F40" s="20">
        <f>Revenus!F40/M40</f>
        <v>0</v>
      </c>
      <c r="G40" s="20">
        <f>Revenus!G40/M40</f>
        <v>1.8181818181818181</v>
      </c>
      <c r="H40" s="20">
        <f>Revenus!H40/M40</f>
        <v>2.1212121212121211</v>
      </c>
      <c r="I40" s="20">
        <f>Revenus!I40/M40</f>
        <v>778.4545454545455</v>
      </c>
      <c r="J40" s="20">
        <f>Revenus!J40/M40</f>
        <v>483.65656565656565</v>
      </c>
      <c r="K40" s="21">
        <f>Revenus!K40/M40</f>
        <v>3207.909090909091</v>
      </c>
      <c r="M40" s="50">
        <f>'Charges par habitant'!M40</f>
        <v>99</v>
      </c>
    </row>
    <row r="41" spans="1:13" ht="14.25" customHeight="1">
      <c r="A41" s="19" t="s">
        <v>37</v>
      </c>
      <c r="B41" s="20">
        <f>Revenus!B41/M41</f>
        <v>43.393810679611647</v>
      </c>
      <c r="C41" s="20">
        <f>Revenus!C41/M41</f>
        <v>248.28883495145632</v>
      </c>
      <c r="D41" s="20">
        <f>Revenus!D41/M41</f>
        <v>472.16808252427182</v>
      </c>
      <c r="E41" s="20">
        <f>Revenus!E41/M41</f>
        <v>7.4259708737864081</v>
      </c>
      <c r="F41" s="20">
        <f>Revenus!F41/M41</f>
        <v>7.2208737864077666E-2</v>
      </c>
      <c r="G41" s="20">
        <f>Revenus!G41/M41</f>
        <v>131.80279126213591</v>
      </c>
      <c r="H41" s="20">
        <f>Revenus!H41/M41</f>
        <v>49.502427184466022</v>
      </c>
      <c r="I41" s="20">
        <f>Revenus!I41/M41</f>
        <v>530.89320388349518</v>
      </c>
      <c r="J41" s="20">
        <f>Revenus!J41/M41</f>
        <v>105.29611650485437</v>
      </c>
      <c r="K41" s="21">
        <f>Revenus!K41/M41</f>
        <v>3321.2269417475727</v>
      </c>
      <c r="M41" s="50">
        <f>'Charges par habitant'!M41</f>
        <v>1648</v>
      </c>
    </row>
    <row r="42" spans="1:13" ht="14.25" customHeight="1">
      <c r="A42" s="19" t="s">
        <v>38</v>
      </c>
      <c r="B42" s="20">
        <f>Revenus!B42/M42</f>
        <v>51.252619324796278</v>
      </c>
      <c r="C42" s="20">
        <f>Revenus!C42/M42</f>
        <v>31.692665890570431</v>
      </c>
      <c r="D42" s="20">
        <f>Revenus!D42/M42</f>
        <v>328.92433061699649</v>
      </c>
      <c r="E42" s="20">
        <f>Revenus!E42/M42</f>
        <v>0</v>
      </c>
      <c r="F42" s="20">
        <f>Revenus!F42/M42</f>
        <v>0</v>
      </c>
      <c r="G42" s="20">
        <f>Revenus!G42/M42</f>
        <v>1.670547147846333</v>
      </c>
      <c r="H42" s="20">
        <f>Revenus!H42/M42</f>
        <v>61.810244470314316</v>
      </c>
      <c r="I42" s="20">
        <f>Revenus!I42/M42</f>
        <v>679.28521536670542</v>
      </c>
      <c r="J42" s="20">
        <f>Revenus!J42/M42</f>
        <v>260.24912689173459</v>
      </c>
      <c r="K42" s="21">
        <f>Revenus!K42/M42</f>
        <v>2750.6391152502911</v>
      </c>
      <c r="M42" s="50">
        <f>'Charges par habitant'!M42</f>
        <v>859</v>
      </c>
    </row>
    <row r="43" spans="1:13" ht="14.25" customHeight="1">
      <c r="A43" s="19" t="s">
        <v>39</v>
      </c>
      <c r="B43" s="20">
        <f>Revenus!B43/M43</f>
        <v>85.748091603053439</v>
      </c>
      <c r="C43" s="20">
        <f>Revenus!C43/M43</f>
        <v>231.36386768447838</v>
      </c>
      <c r="D43" s="20">
        <f>Revenus!D43/M43</f>
        <v>768.62468193384223</v>
      </c>
      <c r="E43" s="20">
        <f>Revenus!E43/M43</f>
        <v>0.84351145038167941</v>
      </c>
      <c r="F43" s="20">
        <f>Revenus!F43/M43</f>
        <v>0</v>
      </c>
      <c r="G43" s="20">
        <f>Revenus!G43/M43</f>
        <v>5.3549618320610683</v>
      </c>
      <c r="H43" s="20">
        <f>Revenus!H43/M43</f>
        <v>65.012722646310436</v>
      </c>
      <c r="I43" s="20">
        <f>Revenus!I43/M43</f>
        <v>447.16539440203564</v>
      </c>
      <c r="J43" s="20">
        <f>Revenus!J43/M43</f>
        <v>371.17938931297709</v>
      </c>
      <c r="K43" s="21">
        <f>Revenus!K43/M43</f>
        <v>2605.5979643765904</v>
      </c>
      <c r="M43" s="50">
        <f>'Charges par habitant'!M43</f>
        <v>786</v>
      </c>
    </row>
    <row r="44" spans="1:13" ht="14.25" customHeight="1">
      <c r="A44" s="19" t="s">
        <v>40</v>
      </c>
      <c r="B44" s="20">
        <f>Revenus!B44/M44</f>
        <v>48.621951219512198</v>
      </c>
      <c r="C44" s="20">
        <f>Revenus!C44/M44</f>
        <v>1027.9268292682927</v>
      </c>
      <c r="D44" s="20">
        <f>Revenus!D44/M44</f>
        <v>47.970731707317071</v>
      </c>
      <c r="E44" s="20">
        <f>Revenus!E44/M44</f>
        <v>72.441463414634143</v>
      </c>
      <c r="F44" s="20">
        <f>Revenus!F44/M44</f>
        <v>0</v>
      </c>
      <c r="G44" s="20">
        <f>Revenus!G44/M44</f>
        <v>1.7878048780487805</v>
      </c>
      <c r="H44" s="20">
        <f>Revenus!H44/M44</f>
        <v>39.902439024390247</v>
      </c>
      <c r="I44" s="20">
        <f>Revenus!I44/M44</f>
        <v>419.83902439024388</v>
      </c>
      <c r="J44" s="20">
        <f>Revenus!J44/M44</f>
        <v>273.3780487804878</v>
      </c>
      <c r="K44" s="21">
        <f>Revenus!K44/M44</f>
        <v>1970.5560975609756</v>
      </c>
      <c r="M44" s="50">
        <f>'Charges par habitant'!M44</f>
        <v>410</v>
      </c>
    </row>
    <row r="45" spans="1:13" ht="14.25" customHeight="1">
      <c r="A45" s="19" t="s">
        <v>41</v>
      </c>
      <c r="B45" s="20">
        <f>Revenus!B45/M45</f>
        <v>85.242603550295854</v>
      </c>
      <c r="C45" s="20">
        <f>Revenus!C45/M45</f>
        <v>29.763313609467456</v>
      </c>
      <c r="D45" s="20">
        <f>Revenus!D45/M45</f>
        <v>763.85798816568047</v>
      </c>
      <c r="E45" s="20">
        <f>Revenus!E45/M45</f>
        <v>17.596153846153847</v>
      </c>
      <c r="F45" s="20">
        <f>Revenus!F45/M45</f>
        <v>0</v>
      </c>
      <c r="G45" s="20">
        <f>Revenus!G45/M45</f>
        <v>2.1553254437869822</v>
      </c>
      <c r="H45" s="20">
        <f>Revenus!H45/M45</f>
        <v>36.408284023668642</v>
      </c>
      <c r="I45" s="20">
        <f>Revenus!I45/M45</f>
        <v>419.99260355029588</v>
      </c>
      <c r="J45" s="20">
        <f>Revenus!J45/M45</f>
        <v>422.22928994082838</v>
      </c>
      <c r="K45" s="21">
        <f>Revenus!K45/M45</f>
        <v>2458.0251479289941</v>
      </c>
      <c r="M45" s="50">
        <f>'Charges par habitant'!M45</f>
        <v>676</v>
      </c>
    </row>
    <row r="46" spans="1:13" ht="14.25" customHeight="1">
      <c r="A46" s="19" t="s">
        <v>42</v>
      </c>
      <c r="B46" s="20">
        <f>Revenus!B46/M46</f>
        <v>86.552613713509842</v>
      </c>
      <c r="C46" s="20">
        <f>Revenus!C46/M46</f>
        <v>41.744738628649017</v>
      </c>
      <c r="D46" s="20">
        <f>Revenus!D46/M46</f>
        <v>502.92803801765103</v>
      </c>
      <c r="E46" s="20">
        <f>Revenus!E46/M46</f>
        <v>43.505091649694499</v>
      </c>
      <c r="F46" s="20">
        <f>Revenus!F46/M46</f>
        <v>0</v>
      </c>
      <c r="G46" s="20">
        <f>Revenus!G46/M46</f>
        <v>1.7847929395790902</v>
      </c>
      <c r="H46" s="20">
        <f>Revenus!H46/M46</f>
        <v>68.048879837067204</v>
      </c>
      <c r="I46" s="20">
        <f>Revenus!I46/M46</f>
        <v>669.15139171758312</v>
      </c>
      <c r="J46" s="20">
        <f>Revenus!J46/M46</f>
        <v>181.45281737949762</v>
      </c>
      <c r="K46" s="21">
        <f>Revenus!K46/M46</f>
        <v>2640.4168363883232</v>
      </c>
      <c r="M46" s="50">
        <f>'Charges par habitant'!M46</f>
        <v>1473</v>
      </c>
    </row>
    <row r="47" spans="1:13" ht="14.25" customHeight="1">
      <c r="A47" s="19" t="s">
        <v>43</v>
      </c>
      <c r="B47" s="20">
        <f>Revenus!B47/M47</f>
        <v>91.032906764168189</v>
      </c>
      <c r="C47" s="20">
        <f>Revenus!C47/M47</f>
        <v>33.020109689213896</v>
      </c>
      <c r="D47" s="20">
        <f>Revenus!D47/M47</f>
        <v>670.62705667276055</v>
      </c>
      <c r="E47" s="20">
        <f>Revenus!E47/M47</f>
        <v>0.20109689213893966</v>
      </c>
      <c r="F47" s="20">
        <f>Revenus!F47/M47</f>
        <v>0</v>
      </c>
      <c r="G47" s="20">
        <f>Revenus!G47/M47</f>
        <v>1.7257769652650823</v>
      </c>
      <c r="H47" s="20">
        <f>Revenus!H47/M47</f>
        <v>72.95612431444242</v>
      </c>
      <c r="I47" s="20">
        <f>Revenus!I47/M47</f>
        <v>494.86471663619744</v>
      </c>
      <c r="J47" s="20">
        <f>Revenus!J47/M47</f>
        <v>182.9506398537477</v>
      </c>
      <c r="K47" s="21">
        <f>Revenus!K47/M47</f>
        <v>2697.6288848263252</v>
      </c>
      <c r="M47" s="50">
        <f>'Charges par habitant'!M47</f>
        <v>547</v>
      </c>
    </row>
    <row r="48" spans="1:13" ht="14.25" customHeight="1">
      <c r="A48" s="19" t="s">
        <v>44</v>
      </c>
      <c r="B48" s="20">
        <f>Revenus!B48/M48</f>
        <v>67.017707918822126</v>
      </c>
      <c r="C48" s="20">
        <f>Revenus!C48/M48</f>
        <v>68.671010744130527</v>
      </c>
      <c r="D48" s="20">
        <f>Revenus!D48/M48</f>
        <v>850.2460206923995</v>
      </c>
      <c r="E48" s="20">
        <f>Revenus!E48/M48</f>
        <v>118.85943095901314</v>
      </c>
      <c r="F48" s="20">
        <f>Revenus!F48/M48</f>
        <v>36.402506963788298</v>
      </c>
      <c r="G48" s="20">
        <f>Revenus!G48/M48</f>
        <v>90.662853163549542</v>
      </c>
      <c r="H48" s="20">
        <f>Revenus!H48/M48</f>
        <v>21.294667727815359</v>
      </c>
      <c r="I48" s="20">
        <f>Revenus!I48/M48</f>
        <v>801.17051333068048</v>
      </c>
      <c r="J48" s="20">
        <f>Revenus!J48/M48</f>
        <v>566.56864305610827</v>
      </c>
      <c r="K48" s="21">
        <f>Revenus!K48/M48</f>
        <v>5374.1072423398327</v>
      </c>
      <c r="M48" s="50">
        <f>'Charges par habitant'!M48</f>
        <v>10052</v>
      </c>
    </row>
    <row r="49" spans="1:13" ht="14.25" customHeight="1">
      <c r="A49" s="19" t="s">
        <v>45</v>
      </c>
      <c r="B49" s="20">
        <f>Revenus!B49/M49</f>
        <v>62.509641873278234</v>
      </c>
      <c r="C49" s="20">
        <f>Revenus!C49/M49</f>
        <v>59.22038567493113</v>
      </c>
      <c r="D49" s="20">
        <f>Revenus!D49/M49</f>
        <v>317.23691460055096</v>
      </c>
      <c r="E49" s="20">
        <f>Revenus!E49/M49</f>
        <v>75.073461891643703</v>
      </c>
      <c r="F49" s="20">
        <f>Revenus!F49/M49</f>
        <v>0.12855831037649221</v>
      </c>
      <c r="G49" s="20">
        <f>Revenus!G49/M49</f>
        <v>183.5702479338843</v>
      </c>
      <c r="H49" s="20">
        <f>Revenus!H49/M49</f>
        <v>58.724517906336089</v>
      </c>
      <c r="I49" s="20">
        <f>Revenus!I49/M49</f>
        <v>596.78236914600552</v>
      </c>
      <c r="J49" s="20">
        <f>Revenus!J49/M49</f>
        <v>155.10743801652893</v>
      </c>
      <c r="K49" s="21">
        <f>Revenus!K49/M49</f>
        <v>3695.6492194674015</v>
      </c>
      <c r="M49" s="50">
        <f>'Charges par habitant'!M49</f>
        <v>1089</v>
      </c>
    </row>
    <row r="50" spans="1:13" ht="14.25" customHeight="1">
      <c r="A50" s="19" t="s">
        <v>46</v>
      </c>
      <c r="B50" s="20">
        <f>Revenus!B50/M50</f>
        <v>32.01543209876543</v>
      </c>
      <c r="C50" s="20">
        <f>Revenus!C50/M50</f>
        <v>5.4722222222222223</v>
      </c>
      <c r="D50" s="20">
        <f>Revenus!D50/M50</f>
        <v>526.16975308641975</v>
      </c>
      <c r="E50" s="20">
        <f>Revenus!E50/M50</f>
        <v>0</v>
      </c>
      <c r="F50" s="20">
        <f>Revenus!F50/M50</f>
        <v>0</v>
      </c>
      <c r="G50" s="20">
        <f>Revenus!G50/M50</f>
        <v>1.7561728395061729</v>
      </c>
      <c r="H50" s="20">
        <f>Revenus!H50/M50</f>
        <v>9.6172839506172831</v>
      </c>
      <c r="I50" s="20">
        <f>Revenus!I50/M50</f>
        <v>147.26234567901236</v>
      </c>
      <c r="J50" s="20">
        <f>Revenus!J50/M50</f>
        <v>99.919753086419746</v>
      </c>
      <c r="K50" s="21">
        <f>Revenus!K50/M50</f>
        <v>2627.1666666666665</v>
      </c>
      <c r="M50" s="50">
        <f>'Charges par habitant'!M50</f>
        <v>324</v>
      </c>
    </row>
    <row r="51" spans="1:13" ht="14.25" customHeight="1">
      <c r="A51" s="19" t="s">
        <v>47</v>
      </c>
      <c r="B51" s="20">
        <f>Revenus!B51/M51</f>
        <v>59.184732824427478</v>
      </c>
      <c r="C51" s="20">
        <f>Revenus!C51/M51</f>
        <v>12.822900763358779</v>
      </c>
      <c r="D51" s="20">
        <f>Revenus!D51/M51</f>
        <v>435.43969465648854</v>
      </c>
      <c r="E51" s="20">
        <f>Revenus!E51/M51</f>
        <v>39.265648854961832</v>
      </c>
      <c r="F51" s="20">
        <f>Revenus!F51/M51</f>
        <v>0.15572519083969466</v>
      </c>
      <c r="G51" s="20">
        <f>Revenus!G51/M51</f>
        <v>7.887022900763359</v>
      </c>
      <c r="H51" s="20">
        <f>Revenus!H51/M51</f>
        <v>30.961832061068701</v>
      </c>
      <c r="I51" s="20">
        <f>Revenus!I51/M51</f>
        <v>177.61374045801526</v>
      </c>
      <c r="J51" s="20">
        <f>Revenus!J51/M51</f>
        <v>107.66717557251908</v>
      </c>
      <c r="K51" s="21">
        <f>Revenus!K51/M51</f>
        <v>2679.3374045801525</v>
      </c>
      <c r="M51" s="50">
        <f>'Charges par habitant'!M51</f>
        <v>655</v>
      </c>
    </row>
    <row r="52" spans="1:13" ht="14.25" customHeight="1">
      <c r="A52" s="19" t="s">
        <v>48</v>
      </c>
      <c r="B52" s="20">
        <f>Revenus!B52/M52</f>
        <v>48.321120689655174</v>
      </c>
      <c r="C52" s="20">
        <f>Revenus!C52/M52</f>
        <v>140.87068965517241</v>
      </c>
      <c r="D52" s="20">
        <f>Revenus!D52/M52</f>
        <v>549.72413793103453</v>
      </c>
      <c r="E52" s="20">
        <f>Revenus!E52/M52</f>
        <v>0</v>
      </c>
      <c r="F52" s="20">
        <f>Revenus!F52/M52</f>
        <v>0.18103448275862069</v>
      </c>
      <c r="G52" s="20">
        <f>Revenus!G52/M52</f>
        <v>1.6810344827586208</v>
      </c>
      <c r="H52" s="20">
        <f>Revenus!H52/M52</f>
        <v>2.4978448275862069</v>
      </c>
      <c r="I52" s="20">
        <f>Revenus!I52/M52</f>
        <v>113.35560344827586</v>
      </c>
      <c r="J52" s="20">
        <f>Revenus!J52/M52</f>
        <v>89.284482758620683</v>
      </c>
      <c r="K52" s="21">
        <f>Revenus!K52/M52</f>
        <v>2635.8383620689656</v>
      </c>
      <c r="M52" s="50">
        <f>'Charges par habitant'!M52</f>
        <v>464</v>
      </c>
    </row>
    <row r="53" spans="1:13" ht="14.25" customHeight="1">
      <c r="A53" s="19" t="s">
        <v>49</v>
      </c>
      <c r="B53" s="20">
        <f>Revenus!B53/M53</f>
        <v>56.988932806324108</v>
      </c>
      <c r="C53" s="20">
        <f>Revenus!C53/M53</f>
        <v>17.882213438735178</v>
      </c>
      <c r="D53" s="20">
        <f>Revenus!D53/M53</f>
        <v>505.71620553359685</v>
      </c>
      <c r="E53" s="20">
        <f>Revenus!E53/M53</f>
        <v>72.963636363636368</v>
      </c>
      <c r="F53" s="20">
        <f>Revenus!F53/M53</f>
        <v>3.4521739130434783</v>
      </c>
      <c r="G53" s="20">
        <f>Revenus!G53/M53</f>
        <v>1.7770750988142292</v>
      </c>
      <c r="H53" s="20">
        <f>Revenus!H53/M53</f>
        <v>46.245849802371545</v>
      </c>
      <c r="I53" s="20">
        <f>Revenus!I53/M53</f>
        <v>619.80790513833995</v>
      </c>
      <c r="J53" s="20">
        <f>Revenus!J53/M53</f>
        <v>96.710671936758899</v>
      </c>
      <c r="K53" s="21">
        <f>Revenus!K53/M53</f>
        <v>2633.6853754940712</v>
      </c>
      <c r="M53" s="50">
        <f>'Charges par habitant'!M53</f>
        <v>1265</v>
      </c>
    </row>
    <row r="54" spans="1:13" ht="14.25" customHeight="1">
      <c r="A54" s="19" t="s">
        <v>50</v>
      </c>
      <c r="B54" s="20">
        <f>Revenus!B54/M54</f>
        <v>24.059055118110237</v>
      </c>
      <c r="C54" s="20">
        <f>Revenus!C54/M54</f>
        <v>333.2755905511811</v>
      </c>
      <c r="D54" s="20">
        <f>Revenus!D54/M54</f>
        <v>372.24803149606299</v>
      </c>
      <c r="E54" s="20">
        <f>Revenus!E54/M54</f>
        <v>0</v>
      </c>
      <c r="F54" s="20">
        <f>Revenus!F54/M54</f>
        <v>0</v>
      </c>
      <c r="G54" s="20">
        <f>Revenus!G54/M54</f>
        <v>1.7440944881889764</v>
      </c>
      <c r="H54" s="20">
        <f>Revenus!H54/M54</f>
        <v>23.8503937007874</v>
      </c>
      <c r="I54" s="20">
        <f>Revenus!I54/M54</f>
        <v>641.92913385826773</v>
      </c>
      <c r="J54" s="20">
        <f>Revenus!J54/M54</f>
        <v>220.21259842519686</v>
      </c>
      <c r="K54" s="21">
        <f>Revenus!K54/M54</f>
        <v>2723.9015748031497</v>
      </c>
      <c r="M54" s="50">
        <f>'Charges par habitant'!M54</f>
        <v>254</v>
      </c>
    </row>
    <row r="55" spans="1:13" ht="14.25" customHeight="1">
      <c r="A55" s="19" t="s">
        <v>51</v>
      </c>
      <c r="B55" s="20">
        <f>Revenus!B55/M55</f>
        <v>133.06430722490205</v>
      </c>
      <c r="C55" s="20">
        <f>Revenus!C55/M55</f>
        <v>202.60338992084854</v>
      </c>
      <c r="D55" s="20">
        <f>Revenus!D55/M55</f>
        <v>565.25096607414116</v>
      </c>
      <c r="E55" s="20">
        <f>Revenus!E55/M55</f>
        <v>92.137808810596169</v>
      </c>
      <c r="F55" s="20">
        <f>Revenus!F55/M55</f>
        <v>2.5545931828478534</v>
      </c>
      <c r="G55" s="20">
        <f>Revenus!G55/M55</f>
        <v>86.988273858699998</v>
      </c>
      <c r="H55" s="20">
        <f>Revenus!H55/M55</f>
        <v>161.63246542120834</v>
      </c>
      <c r="I55" s="20">
        <f>Revenus!I55/M55</f>
        <v>725.42080857074325</v>
      </c>
      <c r="J55" s="20">
        <f>Revenus!J55/M55</f>
        <v>124.95901180609226</v>
      </c>
      <c r="K55" s="21">
        <f>Revenus!K55/M55</f>
        <v>3729.3509047784028</v>
      </c>
      <c r="M55" s="50">
        <f>'Charges par habitant'!M55</f>
        <v>37523</v>
      </c>
    </row>
    <row r="56" spans="1:13" ht="14.25" customHeight="1">
      <c r="A56" s="19" t="s">
        <v>52</v>
      </c>
      <c r="B56" s="20">
        <f>Revenus!B56/M56</f>
        <v>54.941176470588232</v>
      </c>
      <c r="C56" s="20">
        <f>Revenus!C56/M56</f>
        <v>14.497737556561086</v>
      </c>
      <c r="D56" s="20">
        <f>Revenus!D56/M56</f>
        <v>114.26696832579185</v>
      </c>
      <c r="E56" s="20">
        <f>Revenus!E56/M56</f>
        <v>11.864253393665159</v>
      </c>
      <c r="F56" s="20">
        <f>Revenus!F56/M56</f>
        <v>0</v>
      </c>
      <c r="G56" s="20">
        <f>Revenus!G56/M56</f>
        <v>1.841628959276018</v>
      </c>
      <c r="H56" s="20">
        <f>Revenus!H56/M56</f>
        <v>0.95022624434389136</v>
      </c>
      <c r="I56" s="20">
        <f>Revenus!I56/M56</f>
        <v>117.58823529411765</v>
      </c>
      <c r="J56" s="20">
        <f>Revenus!J56/M56</f>
        <v>46.50678733031674</v>
      </c>
      <c r="K56" s="21">
        <f>Revenus!K56/M56</f>
        <v>3235.2036199095023</v>
      </c>
      <c r="M56" s="50">
        <f>'Charges par habitant'!M56</f>
        <v>221</v>
      </c>
    </row>
    <row r="57" spans="1:13" ht="14.25" customHeight="1" thickBot="1">
      <c r="A57" s="23" t="s">
        <v>53</v>
      </c>
      <c r="B57" s="24">
        <f>Revenus!B57/M57</f>
        <v>53.365726227795193</v>
      </c>
      <c r="C57" s="24">
        <f>Revenus!C57/M57</f>
        <v>22.498432601880879</v>
      </c>
      <c r="D57" s="24">
        <f>Revenus!D57/M57</f>
        <v>384.59874608150471</v>
      </c>
      <c r="E57" s="24">
        <f>Revenus!E57/M57</f>
        <v>109.59561128526646</v>
      </c>
      <c r="F57" s="24">
        <f>Revenus!F57/M57</f>
        <v>0.13479623824451412</v>
      </c>
      <c r="G57" s="24">
        <f>Revenus!G57/M57</f>
        <v>1.7753396029258097</v>
      </c>
      <c r="H57" s="24">
        <f>Revenus!H57/M57</f>
        <v>108.48066875653083</v>
      </c>
      <c r="I57" s="24">
        <f>Revenus!I57/M57</f>
        <v>594.5799373040752</v>
      </c>
      <c r="J57" s="24">
        <f>Revenus!J57/M57</f>
        <v>600.89132706374085</v>
      </c>
      <c r="K57" s="25">
        <f>Revenus!K57/M57</f>
        <v>3315.8986415882969</v>
      </c>
      <c r="M57" s="50">
        <f>'Charges par habitant'!M57</f>
        <v>957</v>
      </c>
    </row>
    <row r="58" spans="1:13" ht="20.100000000000001" customHeight="1" thickBot="1">
      <c r="A58" s="40" t="s">
        <v>54</v>
      </c>
      <c r="B58" s="26">
        <f>Revenus!B58/M58</f>
        <v>206.39989884955907</v>
      </c>
      <c r="C58" s="26">
        <f>Revenus!C58/M58</f>
        <v>140.08028670918085</v>
      </c>
      <c r="D58" s="26">
        <f>Revenus!D58/M58</f>
        <v>499.09027386191218</v>
      </c>
      <c r="E58" s="26">
        <f>Revenus!E58/M58</f>
        <v>138.75844809645335</v>
      </c>
      <c r="F58" s="26">
        <f>Revenus!F58/M58</f>
        <v>41.751977956179772</v>
      </c>
      <c r="G58" s="26">
        <f>Revenus!G58/M58</f>
        <v>91.666697670633241</v>
      </c>
      <c r="H58" s="26">
        <f>Revenus!H58/M58</f>
        <v>109.19207538614471</v>
      </c>
      <c r="I58" s="26">
        <f>Revenus!I58/M58</f>
        <v>606.62349364321801</v>
      </c>
      <c r="J58" s="26">
        <f>Revenus!J58/M58</f>
        <v>336.11418373338137</v>
      </c>
      <c r="K58" s="27">
        <f>Revenus!K58/M58</f>
        <v>3696.891594630888</v>
      </c>
      <c r="M58" s="50">
        <f>SUM(M5:M57)</f>
        <v>172021</v>
      </c>
    </row>
    <row r="59" spans="1:13" ht="18" customHeight="1" thickBot="1">
      <c r="A59" s="51" t="str">
        <f>Charges!A59</f>
        <v>Chiffres de 2009</v>
      </c>
      <c r="B59" s="26">
        <f>Revenus!B59/M59</f>
        <v>216.68546040687119</v>
      </c>
      <c r="C59" s="26">
        <f>Revenus!C59/M59</f>
        <v>151.7246054652949</v>
      </c>
      <c r="D59" s="26">
        <f>Revenus!D59/M59</f>
        <v>502.77041920767192</v>
      </c>
      <c r="E59" s="26">
        <f>Revenus!E59/M59</f>
        <v>147.00350891485499</v>
      </c>
      <c r="F59" s="26">
        <f>Revenus!F59/M59</f>
        <v>40.271326986639359</v>
      </c>
      <c r="G59" s="26">
        <f>Revenus!G59/M59</f>
        <v>76.212990549788188</v>
      </c>
      <c r="H59" s="26">
        <f>Revenus!H59/M59</f>
        <v>104.32311112145617</v>
      </c>
      <c r="I59" s="26">
        <f>Revenus!I59/M59</f>
        <v>612.28465853544992</v>
      </c>
      <c r="J59" s="26">
        <f>Revenus!J59/M59</f>
        <v>324.77648852474277</v>
      </c>
      <c r="K59" s="27">
        <f>Revenus!K59/M59</f>
        <v>3586.9716493645547</v>
      </c>
      <c r="M59" s="50">
        <f>'Charges par habitant'!M59</f>
        <v>171848</v>
      </c>
    </row>
    <row r="60" spans="1:13" ht="12.75"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3" ht="9.9499999999999993" customHeight="1">
      <c r="B61" s="7"/>
      <c r="C61" s="7"/>
      <c r="D61" s="7"/>
      <c r="E61" s="7"/>
      <c r="F61" s="7"/>
      <c r="G61" s="7"/>
      <c r="H61" s="7"/>
      <c r="I61" s="7"/>
      <c r="J61" s="7"/>
      <c r="K61" s="7"/>
    </row>
  </sheetData>
  <sheetProtection sheet="1" objects="1" scenarios="1"/>
  <mergeCells count="11">
    <mergeCell ref="F2:F4"/>
    <mergeCell ref="A2:A4"/>
    <mergeCell ref="B2:B4"/>
    <mergeCell ref="C2:C4"/>
    <mergeCell ref="D2:D4"/>
    <mergeCell ref="E2:E4"/>
    <mergeCell ref="G2:G4"/>
    <mergeCell ref="H2:H4"/>
    <mergeCell ref="I2:I4"/>
    <mergeCell ref="J2:J4"/>
    <mergeCell ref="K2:K4"/>
  </mergeCells>
  <printOptions horizontalCentered="1"/>
  <pageMargins left="0" right="0" top="0.39370078740157483" bottom="0.59055118110236227" header="0.31496062992125984" footer="0.31496062992125984"/>
  <pageSetup paperSize="9" scale="87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61"/>
  <sheetViews>
    <sheetView zoomScale="150" zoomScaleNormal="150" workbookViewId="0">
      <pane xSplit="1" ySplit="4" topLeftCell="B5" activePane="bottomRight" state="frozen"/>
      <selection activeCell="A64" sqref="A64"/>
      <selection pane="topRight" activeCell="A64" sqref="A64"/>
      <selection pane="bottomLeft" activeCell="A64" sqref="A64"/>
      <selection pane="bottomRight" activeCell="M59" sqref="M2:M59"/>
    </sheetView>
  </sheetViews>
  <sheetFormatPr baseColWidth="10" defaultColWidth="10.7109375" defaultRowHeight="7.5" customHeight="1"/>
  <cols>
    <col min="1" max="1" width="18.7109375" style="4" customWidth="1"/>
    <col min="2" max="2" width="9.7109375" style="4" customWidth="1"/>
    <col min="3" max="3" width="8.7109375" style="4" customWidth="1"/>
    <col min="4" max="4" width="9.7109375" style="4" customWidth="1"/>
    <col min="5" max="6" width="8.7109375" style="4" customWidth="1"/>
    <col min="7" max="7" width="9.7109375" style="4" customWidth="1"/>
    <col min="8" max="8" width="8.7109375" style="4" customWidth="1"/>
    <col min="9" max="11" width="9.7109375" style="4" customWidth="1"/>
    <col min="12" max="12" width="6.7109375" style="34" customWidth="1"/>
    <col min="13" max="13" width="8.7109375" style="38" customWidth="1"/>
    <col min="14" max="53" width="10.7109375" style="3"/>
    <col min="54" max="16384" width="10.7109375" style="4"/>
  </cols>
  <sheetData>
    <row r="1" spans="1:13" s="53" customFormat="1" ht="20.100000000000001" customHeight="1" thickBot="1">
      <c r="A1" s="29" t="s">
        <v>72</v>
      </c>
      <c r="B1" s="52"/>
      <c r="C1" s="52"/>
      <c r="D1" s="52"/>
      <c r="E1" s="52"/>
      <c r="F1" s="52"/>
      <c r="L1" s="33"/>
      <c r="M1" s="37"/>
    </row>
    <row r="2" spans="1:13" ht="12.75">
      <c r="A2" s="63" t="s">
        <v>59</v>
      </c>
      <c r="B2" s="66" t="s">
        <v>60</v>
      </c>
      <c r="C2" s="66" t="s">
        <v>61</v>
      </c>
      <c r="D2" s="66" t="s">
        <v>62</v>
      </c>
      <c r="E2" s="66" t="s">
        <v>63</v>
      </c>
      <c r="F2" s="69" t="s">
        <v>0</v>
      </c>
      <c r="G2" s="66" t="s">
        <v>64</v>
      </c>
      <c r="H2" s="69" t="s">
        <v>1</v>
      </c>
      <c r="I2" s="66" t="s">
        <v>65</v>
      </c>
      <c r="J2" s="66" t="s">
        <v>66</v>
      </c>
      <c r="K2" s="72" t="s">
        <v>67</v>
      </c>
      <c r="M2" s="47" t="s">
        <v>57</v>
      </c>
    </row>
    <row r="3" spans="1:13" ht="12.75">
      <c r="A3" s="64"/>
      <c r="B3" s="67"/>
      <c r="C3" s="67"/>
      <c r="D3" s="67"/>
      <c r="E3" s="67"/>
      <c r="F3" s="70"/>
      <c r="G3" s="67"/>
      <c r="H3" s="70"/>
      <c r="I3" s="67"/>
      <c r="J3" s="67"/>
      <c r="K3" s="73"/>
      <c r="M3" s="48" t="s">
        <v>58</v>
      </c>
    </row>
    <row r="4" spans="1:13" ht="13.5" thickBot="1">
      <c r="A4" s="65"/>
      <c r="B4" s="68"/>
      <c r="C4" s="68"/>
      <c r="D4" s="68"/>
      <c r="E4" s="68"/>
      <c r="F4" s="71"/>
      <c r="G4" s="68"/>
      <c r="H4" s="71"/>
      <c r="I4" s="68"/>
      <c r="J4" s="68"/>
      <c r="K4" s="74"/>
      <c r="M4" s="49">
        <f>'Charges par habitant'!M4</f>
        <v>40543</v>
      </c>
    </row>
    <row r="5" spans="1:13" ht="14.25" customHeight="1">
      <c r="A5" s="19" t="s">
        <v>3</v>
      </c>
      <c r="B5" s="20">
        <f>'Resultat net'!B5/M5</f>
        <v>-241.87908288599763</v>
      </c>
      <c r="C5" s="20">
        <f>'Resultat net'!C5/M5</f>
        <v>-318.98738361689868</v>
      </c>
      <c r="D5" s="20">
        <f>'Resultat net'!D5/M5</f>
        <v>-854.96339429229977</v>
      </c>
      <c r="E5" s="20">
        <f>'Resultat net'!E5/M5</f>
        <v>-882.26809814090313</v>
      </c>
      <c r="F5" s="20">
        <f>'Resultat net'!F5/M5</f>
        <v>-39.07366633306038</v>
      </c>
      <c r="G5" s="20">
        <f>'Resultat net'!G5/M5</f>
        <v>-777.12686137142509</v>
      </c>
      <c r="H5" s="20">
        <f>'Resultat net'!H5/M5</f>
        <v>-782.1732629727353</v>
      </c>
      <c r="I5" s="20">
        <f>'Resultat net'!I5/M5</f>
        <v>-72.943590210171962</v>
      </c>
      <c r="J5" s="20">
        <f>'Resultat net'!J5/M5</f>
        <v>37.647711764170687</v>
      </c>
      <c r="K5" s="21">
        <f>'Resultat net'!K5/M5</f>
        <v>3991.6711248597339</v>
      </c>
      <c r="M5" s="50">
        <f>'Charges par habitant'!M5</f>
        <v>32973</v>
      </c>
    </row>
    <row r="6" spans="1:13" ht="14.25" customHeight="1">
      <c r="A6" s="19" t="s">
        <v>4</v>
      </c>
      <c r="B6" s="20">
        <f>'Resultat net'!B6/M6</f>
        <v>-281.28588189284318</v>
      </c>
      <c r="C6" s="20">
        <f>'Resultat net'!C6/M6</f>
        <v>-93.770434102463824</v>
      </c>
      <c r="D6" s="20">
        <f>'Resultat net'!D6/M6</f>
        <v>-832.22604614782949</v>
      </c>
      <c r="E6" s="20">
        <f>'Resultat net'!E6/M6</f>
        <v>-272.37583105201406</v>
      </c>
      <c r="F6" s="20">
        <f>'Resultat net'!F6/M6</f>
        <v>-30.701603441533045</v>
      </c>
      <c r="G6" s="20">
        <f>'Resultat net'!G6/M6</f>
        <v>-518.54556120453651</v>
      </c>
      <c r="H6" s="20">
        <f>'Resultat net'!H6/M6</f>
        <v>-449.06335549472038</v>
      </c>
      <c r="I6" s="20">
        <f>'Resultat net'!I6/M6</f>
        <v>-79.443879546343368</v>
      </c>
      <c r="J6" s="20">
        <f>'Resultat net'!J6/M6</f>
        <v>51.418068048494327</v>
      </c>
      <c r="K6" s="21">
        <f>'Resultat net'!K6/M6</f>
        <v>2120.156824403598</v>
      </c>
      <c r="M6" s="50">
        <f>'Charges par habitant'!M6</f>
        <v>2557</v>
      </c>
    </row>
    <row r="7" spans="1:13" ht="14.25" customHeight="1">
      <c r="A7" s="19" t="s">
        <v>5</v>
      </c>
      <c r="B7" s="20">
        <f>'Resultat net'!B7/M7</f>
        <v>-292.62949984071361</v>
      </c>
      <c r="C7" s="20">
        <f>'Resultat net'!C7/M7</f>
        <v>-138.32048423064671</v>
      </c>
      <c r="D7" s="20">
        <f>'Resultat net'!D7/M7</f>
        <v>-890.07104173303605</v>
      </c>
      <c r="E7" s="20">
        <f>'Resultat net'!E7/M7</f>
        <v>-232.01529149410641</v>
      </c>
      <c r="F7" s="20">
        <f>'Resultat net'!F7/M7</f>
        <v>-34.96782414781778</v>
      </c>
      <c r="G7" s="20">
        <f>'Resultat net'!G7/M7</f>
        <v>-449.51545078050333</v>
      </c>
      <c r="H7" s="20">
        <f>'Resultat net'!H7/M7</f>
        <v>-451.12742911755333</v>
      </c>
      <c r="I7" s="20">
        <f>'Resultat net'!I7/M7</f>
        <v>-103.41159604969735</v>
      </c>
      <c r="J7" s="20">
        <f>'Resultat net'!J7/M7</f>
        <v>0.88372093023255816</v>
      </c>
      <c r="K7" s="21">
        <f>'Resultat net'!K7/M7</f>
        <v>2407.8391207390887</v>
      </c>
      <c r="M7" s="50">
        <f>'Charges par habitant'!M7</f>
        <v>3139</v>
      </c>
    </row>
    <row r="8" spans="1:13" ht="14.25" customHeight="1">
      <c r="A8" s="22" t="s">
        <v>55</v>
      </c>
      <c r="B8" s="20">
        <f>'Resultat net'!B8/M8</f>
        <v>-293.33195106780011</v>
      </c>
      <c r="C8" s="20">
        <f>'Resultat net'!C8/M8</f>
        <v>-69.259796806966619</v>
      </c>
      <c r="D8" s="20">
        <f>'Resultat net'!D8/M8</f>
        <v>-1073.7215426083351</v>
      </c>
      <c r="E8" s="20">
        <f>'Resultat net'!E8/M8</f>
        <v>-147.82562720298569</v>
      </c>
      <c r="F8" s="20">
        <f>'Resultat net'!F8/M8</f>
        <v>-35.185154468173337</v>
      </c>
      <c r="G8" s="20">
        <f>'Resultat net'!G8/M8</f>
        <v>-451.91955214596726</v>
      </c>
      <c r="H8" s="20">
        <f>'Resultat net'!H8/M8</f>
        <v>-314.18432510885339</v>
      </c>
      <c r="I8" s="20">
        <f>'Resultat net'!I8/M8</f>
        <v>-105.57868546547792</v>
      </c>
      <c r="J8" s="20">
        <f>'Resultat net'!J8/M8</f>
        <v>181.30852166701223</v>
      </c>
      <c r="K8" s="21">
        <f>'Resultat net'!K8/M8</f>
        <v>1860.9232842629069</v>
      </c>
      <c r="M8" s="50">
        <f>'Charges par habitant'!M8</f>
        <v>4823</v>
      </c>
    </row>
    <row r="9" spans="1:13" ht="14.25" customHeight="1">
      <c r="A9" s="19" t="s">
        <v>6</v>
      </c>
      <c r="B9" s="20">
        <f>'Resultat net'!B9/M9</f>
        <v>-344.98623853211006</v>
      </c>
      <c r="C9" s="20">
        <f>'Resultat net'!C9/M9</f>
        <v>-123.87024901703801</v>
      </c>
      <c r="D9" s="20">
        <f>'Resultat net'!D9/M9</f>
        <v>-1086.7031454783748</v>
      </c>
      <c r="E9" s="20">
        <f>'Resultat net'!E9/M9</f>
        <v>-291.98820445609437</v>
      </c>
      <c r="F9" s="20">
        <f>'Resultat net'!F9/M9</f>
        <v>-35.310615989515071</v>
      </c>
      <c r="G9" s="20">
        <f>'Resultat net'!G9/M9</f>
        <v>-401.48034076015728</v>
      </c>
      <c r="H9" s="20">
        <f>'Resultat net'!H9/M9</f>
        <v>-253.68872870249018</v>
      </c>
      <c r="I9" s="20">
        <f>'Resultat net'!I9/M9</f>
        <v>-189.91808650065531</v>
      </c>
      <c r="J9" s="20">
        <f>'Resultat net'!J9/M9</f>
        <v>7.8269986893840109</v>
      </c>
      <c r="K9" s="21">
        <f>'Resultat net'!K9/M9</f>
        <v>2725.2313237221492</v>
      </c>
      <c r="M9" s="50">
        <f>'Charges par habitant'!M9</f>
        <v>1526</v>
      </c>
    </row>
    <row r="10" spans="1:13" ht="14.25" customHeight="1">
      <c r="A10" s="19" t="s">
        <v>7</v>
      </c>
      <c r="B10" s="20">
        <f>'Resultat net'!B10/M10</f>
        <v>-303.62592202318228</v>
      </c>
      <c r="C10" s="20">
        <f>'Resultat net'!C10/M10</f>
        <v>-75.919915700737619</v>
      </c>
      <c r="D10" s="20">
        <f>'Resultat net'!D10/M10</f>
        <v>-1057.9599578503687</v>
      </c>
      <c r="E10" s="20">
        <f>'Resultat net'!E10/M10</f>
        <v>-62.188619599578502</v>
      </c>
      <c r="F10" s="20">
        <f>'Resultat net'!F10/M10</f>
        <v>-36.403582718651215</v>
      </c>
      <c r="G10" s="20">
        <f>'Resultat net'!G10/M10</f>
        <v>-603.40779768177026</v>
      </c>
      <c r="H10" s="20">
        <f>'Resultat net'!H10/M10</f>
        <v>-366.02845100105372</v>
      </c>
      <c r="I10" s="20">
        <f>'Resultat net'!I10/M10</f>
        <v>-58.210221285563755</v>
      </c>
      <c r="J10" s="20">
        <f>'Resultat net'!J10/M10</f>
        <v>143.83930453108536</v>
      </c>
      <c r="K10" s="21">
        <f>'Resultat net'!K10/M10</f>
        <v>2504.3693361433088</v>
      </c>
      <c r="M10" s="50">
        <f>'Charges par habitant'!M10</f>
        <v>1898</v>
      </c>
    </row>
    <row r="11" spans="1:13" ht="14.25" customHeight="1">
      <c r="A11" s="19" t="s">
        <v>8</v>
      </c>
      <c r="B11" s="20">
        <f>'Resultat net'!B11/M11</f>
        <v>-548.60147601476012</v>
      </c>
      <c r="C11" s="20">
        <f>'Resultat net'!C11/M11</f>
        <v>-110.35055350553506</v>
      </c>
      <c r="D11" s="20">
        <f>'Resultat net'!D11/M11</f>
        <v>-699.00369003690037</v>
      </c>
      <c r="E11" s="20">
        <f>'Resultat net'!E11/M11</f>
        <v>-32.808118081180815</v>
      </c>
      <c r="F11" s="20">
        <f>'Resultat net'!F11/M11</f>
        <v>-56.369003690036898</v>
      </c>
      <c r="G11" s="20">
        <f>'Resultat net'!G11/M11</f>
        <v>-411.06273062730628</v>
      </c>
      <c r="H11" s="20">
        <f>'Resultat net'!H11/M11</f>
        <v>-772.74169741697415</v>
      </c>
      <c r="I11" s="20">
        <f>'Resultat net'!I11/M11</f>
        <v>-48.53136531365314</v>
      </c>
      <c r="J11" s="20">
        <f>'Resultat net'!J11/M11</f>
        <v>33.313653136531364</v>
      </c>
      <c r="K11" s="21">
        <f>'Resultat net'!K11/M11</f>
        <v>2730.7564575645756</v>
      </c>
      <c r="M11" s="50">
        <f>'Charges par habitant'!M11</f>
        <v>271</v>
      </c>
    </row>
    <row r="12" spans="1:13" ht="14.25" customHeight="1">
      <c r="A12" s="19" t="s">
        <v>9</v>
      </c>
      <c r="B12" s="20">
        <f>'Resultat net'!B12/M12</f>
        <v>-211.42709270927094</v>
      </c>
      <c r="C12" s="20">
        <f>'Resultat net'!C12/M12</f>
        <v>-49.849234923492347</v>
      </c>
      <c r="D12" s="20">
        <f>'Resultat net'!D12/M12</f>
        <v>-859.2754275427543</v>
      </c>
      <c r="E12" s="20">
        <f>'Resultat net'!E12/M12</f>
        <v>-122.91134113411341</v>
      </c>
      <c r="F12" s="20">
        <f>'Resultat net'!F12/M12</f>
        <v>-38.285553555355534</v>
      </c>
      <c r="G12" s="20">
        <f>'Resultat net'!G12/M12</f>
        <v>-414.57403240324032</v>
      </c>
      <c r="H12" s="20">
        <f>'Resultat net'!H12/M12</f>
        <v>-232.87983798379838</v>
      </c>
      <c r="I12" s="20">
        <f>'Resultat net'!I12/M12</f>
        <v>-87.330108010801084</v>
      </c>
      <c r="J12" s="20">
        <f>'Resultat net'!J12/M12</f>
        <v>-3.642214221422142</v>
      </c>
      <c r="K12" s="21">
        <f>'Resultat net'!K12/M12</f>
        <v>2246.3118811881186</v>
      </c>
      <c r="M12" s="50">
        <f>'Charges par habitant'!M12</f>
        <v>4444</v>
      </c>
    </row>
    <row r="13" spans="1:13" ht="14.25" customHeight="1">
      <c r="A13" s="19" t="s">
        <v>10</v>
      </c>
      <c r="B13" s="20">
        <f>'Resultat net'!B13/M13</f>
        <v>-327.88714733542321</v>
      </c>
      <c r="C13" s="20">
        <f>'Resultat net'!C13/M13</f>
        <v>-62.607105538140019</v>
      </c>
      <c r="D13" s="20">
        <f>'Resultat net'!D13/M13</f>
        <v>-1098.7962382445141</v>
      </c>
      <c r="E13" s="20">
        <f>'Resultat net'!E13/M13</f>
        <v>-51.14315569487983</v>
      </c>
      <c r="F13" s="20">
        <f>'Resultat net'!F13/M13</f>
        <v>-35.787878787878789</v>
      </c>
      <c r="G13" s="20">
        <f>'Resultat net'!G13/M13</f>
        <v>-406.52978056426332</v>
      </c>
      <c r="H13" s="20">
        <f>'Resultat net'!H13/M13</f>
        <v>-493.34064785788922</v>
      </c>
      <c r="I13" s="20">
        <f>'Resultat net'!I13/M13</f>
        <v>-60.01985370950888</v>
      </c>
      <c r="J13" s="20">
        <f>'Resultat net'!J13/M13</f>
        <v>19.618599791013583</v>
      </c>
      <c r="K13" s="21">
        <f>'Resultat net'!K13/M13</f>
        <v>2371.2831765935216</v>
      </c>
      <c r="M13" s="50">
        <f>'Charges par habitant'!M13</f>
        <v>957</v>
      </c>
    </row>
    <row r="14" spans="1:13" ht="14.25" customHeight="1">
      <c r="A14" s="19" t="s">
        <v>11</v>
      </c>
      <c r="B14" s="20">
        <f>'Resultat net'!B14/M14</f>
        <v>-293.720072187688</v>
      </c>
      <c r="C14" s="20">
        <f>'Resultat net'!C14/M14</f>
        <v>-65.039101664327248</v>
      </c>
      <c r="D14" s="20">
        <f>'Resultat net'!D14/M14</f>
        <v>-1018.9354321235212</v>
      </c>
      <c r="E14" s="20">
        <f>'Resultat net'!E14/M14</f>
        <v>-85.239422498496083</v>
      </c>
      <c r="F14" s="20">
        <f>'Resultat net'!F14/M14</f>
        <v>-34.88931221175055</v>
      </c>
      <c r="G14" s="20">
        <f>'Resultat net'!G14/M14</f>
        <v>-411.64948867054341</v>
      </c>
      <c r="H14" s="20">
        <f>'Resultat net'!H14/M14</f>
        <v>-431.29897734108681</v>
      </c>
      <c r="I14" s="20">
        <f>'Resultat net'!I14/M14</f>
        <v>-88.433126127932624</v>
      </c>
      <c r="J14" s="20">
        <f>'Resultat net'!J14/M14</f>
        <v>25.433126127932624</v>
      </c>
      <c r="K14" s="21">
        <f>'Resultat net'!K14/M14</f>
        <v>2360.5093242430321</v>
      </c>
      <c r="M14" s="50">
        <f>'Charges par habitant'!M14</f>
        <v>4987</v>
      </c>
    </row>
    <row r="15" spans="1:13" ht="14.25" customHeight="1">
      <c r="A15" s="19" t="s">
        <v>12</v>
      </c>
      <c r="B15" s="20">
        <f>'Resultat net'!B15/M15</f>
        <v>-227.26427622841965</v>
      </c>
      <c r="C15" s="20">
        <f>'Resultat net'!C15/M15</f>
        <v>-74.260292164674638</v>
      </c>
      <c r="D15" s="20">
        <f>'Resultat net'!D15/M15</f>
        <v>-1024.4955732625056</v>
      </c>
      <c r="E15" s="20">
        <f>'Resultat net'!E15/M15</f>
        <v>-196.85679504205402</v>
      </c>
      <c r="F15" s="20">
        <f>'Resultat net'!F15/M15</f>
        <v>-34.860115095174855</v>
      </c>
      <c r="G15" s="20">
        <f>'Resultat net'!G15/M15</f>
        <v>-451.5710491367862</v>
      </c>
      <c r="H15" s="20">
        <f>'Resultat net'!H15/M15</f>
        <v>-197.54116865869855</v>
      </c>
      <c r="I15" s="20">
        <f>'Resultat net'!I15/M15</f>
        <v>-79.219344842850816</v>
      </c>
      <c r="J15" s="20">
        <f>'Resultat net'!J15/M15</f>
        <v>-17.702523240371846</v>
      </c>
      <c r="K15" s="21">
        <f>'Resultat net'!K15/M15</f>
        <v>2428.095838866755</v>
      </c>
      <c r="M15" s="50">
        <f>'Charges par habitant'!M15</f>
        <v>4518</v>
      </c>
    </row>
    <row r="16" spans="1:13" ht="14.25" customHeight="1">
      <c r="A16" s="19" t="s">
        <v>13</v>
      </c>
      <c r="B16" s="20">
        <f>'Resultat net'!B16/M16</f>
        <v>-169.63856068743286</v>
      </c>
      <c r="C16" s="20">
        <f>'Resultat net'!C16/M16</f>
        <v>-64.649301825993561</v>
      </c>
      <c r="D16" s="20">
        <f>'Resultat net'!D16/M16</f>
        <v>-1039.3891872538488</v>
      </c>
      <c r="E16" s="20">
        <f>'Resultat net'!E16/M16</f>
        <v>-236.34192624418188</v>
      </c>
      <c r="F16" s="20">
        <f>'Resultat net'!F16/M16</f>
        <v>-34.118331543143576</v>
      </c>
      <c r="G16" s="20">
        <f>'Resultat net'!G16/M16</f>
        <v>-459.05209452201933</v>
      </c>
      <c r="H16" s="20">
        <f>'Resultat net'!H16/M16</f>
        <v>-222.50787683494451</v>
      </c>
      <c r="I16" s="20">
        <f>'Resultat net'!I16/M16</f>
        <v>-60.557465091299676</v>
      </c>
      <c r="J16" s="20">
        <f>'Resultat net'!J16/M16</f>
        <v>123.61618331543144</v>
      </c>
      <c r="K16" s="21">
        <f>'Resultat net'!K16/M16</f>
        <v>2015.6145721446474</v>
      </c>
      <c r="M16" s="50">
        <f>'Charges par habitant'!M16</f>
        <v>5586</v>
      </c>
    </row>
    <row r="17" spans="1:13" ht="14.25" customHeight="1">
      <c r="A17" s="19" t="s">
        <v>14</v>
      </c>
      <c r="B17" s="20">
        <f>'Resultat net'!B17/M17</f>
        <v>-349.68710888610764</v>
      </c>
      <c r="C17" s="20">
        <f>'Resultat net'!C17/M17</f>
        <v>-133.90112640801001</v>
      </c>
      <c r="D17" s="20">
        <f>'Resultat net'!D17/M17</f>
        <v>-593.3354192740926</v>
      </c>
      <c r="E17" s="20">
        <f>'Resultat net'!E17/M17</f>
        <v>-218.78848560700877</v>
      </c>
      <c r="F17" s="20">
        <f>'Resultat net'!F17/M17</f>
        <v>-34.150187734668336</v>
      </c>
      <c r="G17" s="20">
        <f>'Resultat net'!G17/M17</f>
        <v>-461.16082603254068</v>
      </c>
      <c r="H17" s="20">
        <f>'Resultat net'!H17/M17</f>
        <v>-321.14643304130163</v>
      </c>
      <c r="I17" s="20">
        <f>'Resultat net'!I17/M17</f>
        <v>-66.079474342928663</v>
      </c>
      <c r="J17" s="20">
        <f>'Resultat net'!J17/M17</f>
        <v>1.3836045056320401</v>
      </c>
      <c r="K17" s="21">
        <f>'Resultat net'!K17/M17</f>
        <v>2075.8166458072592</v>
      </c>
      <c r="M17" s="50">
        <f>'Charges par habitant'!M17</f>
        <v>1598</v>
      </c>
    </row>
    <row r="18" spans="1:13" ht="14.25" customHeight="1">
      <c r="A18" s="19" t="s">
        <v>15</v>
      </c>
      <c r="B18" s="20">
        <f>'Resultat net'!B18/M18</f>
        <v>-227.51529452892851</v>
      </c>
      <c r="C18" s="20">
        <f>'Resultat net'!C18/M18</f>
        <v>-95.122356231428071</v>
      </c>
      <c r="D18" s="20">
        <f>'Resultat net'!D18/M18</f>
        <v>-851.09473868204861</v>
      </c>
      <c r="E18" s="20">
        <f>'Resultat net'!E18/M18</f>
        <v>-151.14455514770145</v>
      </c>
      <c r="F18" s="20">
        <f>'Resultat net'!F18/M18</f>
        <v>-33.376507603565813</v>
      </c>
      <c r="G18" s="20">
        <f>'Resultat net'!G18/M18</f>
        <v>-515.68816640447471</v>
      </c>
      <c r="H18" s="20">
        <f>'Resultat net'!H18/M18</f>
        <v>-270.53731865058558</v>
      </c>
      <c r="I18" s="20">
        <f>'Resultat net'!I18/M18</f>
        <v>-76.055235098758956</v>
      </c>
      <c r="J18" s="20">
        <f>'Resultat net'!J18/M18</f>
        <v>23.105226359028141</v>
      </c>
      <c r="K18" s="21">
        <f>'Resultat net'!K18/M18</f>
        <v>2262.556371263765</v>
      </c>
      <c r="M18" s="50">
        <f>'Charges par habitant'!M18</f>
        <v>5721</v>
      </c>
    </row>
    <row r="19" spans="1:13" ht="14.25" customHeight="1">
      <c r="A19" s="19" t="s">
        <v>16</v>
      </c>
      <c r="B19" s="20">
        <f>'Resultat net'!B19/M19</f>
        <v>-233.49091302466465</v>
      </c>
      <c r="C19" s="20">
        <f>'Resultat net'!C19/M19</f>
        <v>-98.340112505408911</v>
      </c>
      <c r="D19" s="20">
        <f>'Resultat net'!D19/M19</f>
        <v>-950.32280398096066</v>
      </c>
      <c r="E19" s="20">
        <f>'Resultat net'!E19/M19</f>
        <v>-118.27974902639549</v>
      </c>
      <c r="F19" s="20">
        <f>'Resultat net'!F19/M19</f>
        <v>-35.913024664647338</v>
      </c>
      <c r="G19" s="20">
        <f>'Resultat net'!G19/M19</f>
        <v>-521.18498485504108</v>
      </c>
      <c r="H19" s="20">
        <f>'Resultat net'!H19/M19</f>
        <v>-373.2012115967114</v>
      </c>
      <c r="I19" s="20">
        <f>'Resultat net'!I19/M19</f>
        <v>-96.509736045002157</v>
      </c>
      <c r="J19" s="20">
        <f>'Resultat net'!J19/M19</f>
        <v>5.8944180008654259</v>
      </c>
      <c r="K19" s="21">
        <f>'Resultat net'!K19/M19</f>
        <v>2502.7297706620511</v>
      </c>
      <c r="M19" s="50">
        <f>'Charges par habitant'!M19</f>
        <v>4622</v>
      </c>
    </row>
    <row r="20" spans="1:13" ht="14.25" customHeight="1">
      <c r="A20" s="19" t="s">
        <v>17</v>
      </c>
      <c r="B20" s="20">
        <f>'Resultat net'!B20/M20</f>
        <v>-287.34792495736212</v>
      </c>
      <c r="C20" s="20">
        <f>'Resultat net'!C20/M20</f>
        <v>-68.069357589539507</v>
      </c>
      <c r="D20" s="20">
        <f>'Resultat net'!D20/M20</f>
        <v>-882.76293348493459</v>
      </c>
      <c r="E20" s="20">
        <f>'Resultat net'!E20/M20</f>
        <v>-135.29334849346219</v>
      </c>
      <c r="F20" s="20">
        <f>'Resultat net'!F20/M20</f>
        <v>-33.172825469016487</v>
      </c>
      <c r="G20" s="20">
        <f>'Resultat net'!G20/M20</f>
        <v>-447.0005685048323</v>
      </c>
      <c r="H20" s="20">
        <f>'Resultat net'!H20/M20</f>
        <v>-239.75326890278566</v>
      </c>
      <c r="I20" s="20">
        <f>'Resultat net'!I20/M20</f>
        <v>-71.803865832859586</v>
      </c>
      <c r="J20" s="20">
        <f>'Resultat net'!J20/M20</f>
        <v>44.10517339397385</v>
      </c>
      <c r="K20" s="21">
        <f>'Resultat net'!K20/M20</f>
        <v>1882.1881750994883</v>
      </c>
      <c r="M20" s="50">
        <f>'Charges par habitant'!M20</f>
        <v>1759</v>
      </c>
    </row>
    <row r="21" spans="1:13" ht="14.25" customHeight="1">
      <c r="A21" s="19" t="s">
        <v>18</v>
      </c>
      <c r="B21" s="20">
        <f>'Resultat net'!B21/M21</f>
        <v>-312.91423185673892</v>
      </c>
      <c r="C21" s="20">
        <f>'Resultat net'!C21/M21</f>
        <v>-64.359095193213946</v>
      </c>
      <c r="D21" s="20">
        <f>'Resultat net'!D21/M21</f>
        <v>-890.10084825636193</v>
      </c>
      <c r="E21" s="20">
        <f>'Resultat net'!E21/M21</f>
        <v>-61.982092365692743</v>
      </c>
      <c r="F21" s="20">
        <f>'Resultat net'!F21/M21</f>
        <v>-33.269557021677663</v>
      </c>
      <c r="G21" s="20">
        <f>'Resultat net'!G21/M21</f>
        <v>-427.19981149858626</v>
      </c>
      <c r="H21" s="20">
        <f>'Resultat net'!H21/M21</f>
        <v>-317.28840716305371</v>
      </c>
      <c r="I21" s="20">
        <f>'Resultat net'!I21/M21</f>
        <v>-43.68049010367578</v>
      </c>
      <c r="J21" s="20">
        <f>'Resultat net'!J21/M21</f>
        <v>51.915174363807729</v>
      </c>
      <c r="K21" s="21">
        <f>'Resultat net'!K21/M21</f>
        <v>2348.2855796418471</v>
      </c>
      <c r="M21" s="50">
        <f>'Charges par habitant'!M21</f>
        <v>1061</v>
      </c>
    </row>
    <row r="22" spans="1:13" ht="14.25" customHeight="1">
      <c r="A22" s="19" t="s">
        <v>19</v>
      </c>
      <c r="B22" s="20">
        <f>'Resultat net'!B22/M22</f>
        <v>-685.51546391752572</v>
      </c>
      <c r="C22" s="20">
        <f>'Resultat net'!C22/M22</f>
        <v>64.865979381443296</v>
      </c>
      <c r="D22" s="20">
        <f>'Resultat net'!D22/M22</f>
        <v>-406.01030927835052</v>
      </c>
      <c r="E22" s="20">
        <f>'Resultat net'!E22/M22</f>
        <v>-31.845360824742269</v>
      </c>
      <c r="F22" s="20">
        <f>'Resultat net'!F22/M22</f>
        <v>-92.865979381443296</v>
      </c>
      <c r="G22" s="20">
        <f>'Resultat net'!G22/M22</f>
        <v>-292.14432989690721</v>
      </c>
      <c r="H22" s="20">
        <f>'Resultat net'!H22/M22</f>
        <v>-475.5257731958763</v>
      </c>
      <c r="I22" s="20">
        <f>'Resultat net'!I22/M22</f>
        <v>-37.845360824742265</v>
      </c>
      <c r="J22" s="20">
        <f>'Resultat net'!J22/M22</f>
        <v>149.8762886597938</v>
      </c>
      <c r="K22" s="21">
        <f>'Resultat net'!K22/M22</f>
        <v>1977.6288659793815</v>
      </c>
      <c r="M22" s="50">
        <f>'Charges par habitant'!M22</f>
        <v>97</v>
      </c>
    </row>
    <row r="23" spans="1:13" ht="14.25" customHeight="1">
      <c r="A23" s="19" t="s">
        <v>20</v>
      </c>
      <c r="B23" s="20">
        <f>'Resultat net'!B23/M23</f>
        <v>-210.76981230448385</v>
      </c>
      <c r="C23" s="20">
        <f>'Resultat net'!C23/M23</f>
        <v>-84.731491136600624</v>
      </c>
      <c r="D23" s="20">
        <f>'Resultat net'!D23/M23</f>
        <v>-983.50625651720543</v>
      </c>
      <c r="E23" s="20">
        <f>'Resultat net'!E23/M23</f>
        <v>-131.18743482794576</v>
      </c>
      <c r="F23" s="20">
        <f>'Resultat net'!F23/M23</f>
        <v>-34.329249217935349</v>
      </c>
      <c r="G23" s="20">
        <f>'Resultat net'!G23/M23</f>
        <v>-423.31412930135559</v>
      </c>
      <c r="H23" s="20">
        <f>'Resultat net'!H23/M23</f>
        <v>-223.38998957247134</v>
      </c>
      <c r="I23" s="20">
        <f>'Resultat net'!I23/M23</f>
        <v>-75.752085505735138</v>
      </c>
      <c r="J23" s="20">
        <f>'Resultat net'!J23/M23</f>
        <v>18.089416058394161</v>
      </c>
      <c r="K23" s="21">
        <f>'Resultat net'!K23/M23</f>
        <v>2205.7244525547444</v>
      </c>
      <c r="M23" s="50">
        <f>'Charges par habitant'!M23</f>
        <v>3836</v>
      </c>
    </row>
    <row r="24" spans="1:13" ht="14.25" customHeight="1">
      <c r="A24" s="19" t="s">
        <v>21</v>
      </c>
      <c r="B24" s="20">
        <f>'Resultat net'!B24/M24</f>
        <v>-322.41341653666149</v>
      </c>
      <c r="C24" s="20">
        <f>'Resultat net'!C24/M24</f>
        <v>-110.48621944877794</v>
      </c>
      <c r="D24" s="20">
        <f>'Resultat net'!D24/M24</f>
        <v>-945.2532501300052</v>
      </c>
      <c r="E24" s="20">
        <f>'Resultat net'!E24/M24</f>
        <v>-92.32813312532501</v>
      </c>
      <c r="F24" s="20">
        <f>'Resultat net'!F24/M24</f>
        <v>-34.119604784191367</v>
      </c>
      <c r="G24" s="20">
        <f>'Resultat net'!G24/M24</f>
        <v>-455.48933957358292</v>
      </c>
      <c r="H24" s="20">
        <f>'Resultat net'!H24/M24</f>
        <v>-323.19708788351534</v>
      </c>
      <c r="I24" s="20">
        <f>'Resultat net'!I24/M24</f>
        <v>-101.98439937597504</v>
      </c>
      <c r="J24" s="20">
        <f>'Resultat net'!J24/M24</f>
        <v>43.343733749349973</v>
      </c>
      <c r="K24" s="21">
        <f>'Resultat net'!K24/M24</f>
        <v>2209.9427977119085</v>
      </c>
      <c r="M24" s="50">
        <f>'Charges par habitant'!M24</f>
        <v>1923</v>
      </c>
    </row>
    <row r="25" spans="1:13" ht="14.25" customHeight="1">
      <c r="A25" s="19" t="s">
        <v>22</v>
      </c>
      <c r="B25" s="20">
        <f>'Resultat net'!B25/M25</f>
        <v>-269.87551525144272</v>
      </c>
      <c r="C25" s="20">
        <f>'Resultat net'!C25/M25</f>
        <v>-106.05976916735366</v>
      </c>
      <c r="D25" s="20">
        <f>'Resultat net'!D25/M25</f>
        <v>-1101.3029678483099</v>
      </c>
      <c r="E25" s="20">
        <f>'Resultat net'!E25/M25</f>
        <v>-150.03874690849133</v>
      </c>
      <c r="F25" s="20">
        <f>'Resultat net'!F25/M25</f>
        <v>-35.63149216817807</v>
      </c>
      <c r="G25" s="20">
        <f>'Resultat net'!G25/M25</f>
        <v>-485.35614179719704</v>
      </c>
      <c r="H25" s="20">
        <f>'Resultat net'!H25/M25</f>
        <v>-311.67023907666942</v>
      </c>
      <c r="I25" s="20">
        <f>'Resultat net'!I25/M25</f>
        <v>-83.260511129431166</v>
      </c>
      <c r="J25" s="20">
        <f>'Resultat net'!J25/M25</f>
        <v>31.403132728771642</v>
      </c>
      <c r="K25" s="21">
        <f>'Resultat net'!K25/M25</f>
        <v>2517.38417147568</v>
      </c>
      <c r="M25" s="50">
        <f>'Charges par habitant'!M25</f>
        <v>2426</v>
      </c>
    </row>
    <row r="26" spans="1:13" ht="14.25" customHeight="1">
      <c r="A26" s="19" t="s">
        <v>23</v>
      </c>
      <c r="B26" s="20">
        <f>'Resultat net'!B26/M26</f>
        <v>-279.70232558139537</v>
      </c>
      <c r="C26" s="20">
        <f>'Resultat net'!C26/M26</f>
        <v>-53.31627906976744</v>
      </c>
      <c r="D26" s="20">
        <f>'Resultat net'!D26/M26</f>
        <v>-1154.1069767441861</v>
      </c>
      <c r="E26" s="20">
        <f>'Resultat net'!E26/M26</f>
        <v>-54.553488372093021</v>
      </c>
      <c r="F26" s="20">
        <f>'Resultat net'!F26/M26</f>
        <v>-51.079069767441858</v>
      </c>
      <c r="G26" s="20">
        <f>'Resultat net'!G26/M26</f>
        <v>-488.47441860465113</v>
      </c>
      <c r="H26" s="20">
        <f>'Resultat net'!H26/M26</f>
        <v>-65.77209302325582</v>
      </c>
      <c r="I26" s="20">
        <f>'Resultat net'!I26/M26</f>
        <v>-78.037209302325579</v>
      </c>
      <c r="J26" s="20">
        <f>'Resultat net'!J26/M26</f>
        <v>28.50232558139535</v>
      </c>
      <c r="K26" s="21">
        <f>'Resultat net'!K26/M26</f>
        <v>2234.9906976744187</v>
      </c>
      <c r="M26" s="50">
        <f>'Charges par habitant'!M26</f>
        <v>215</v>
      </c>
    </row>
    <row r="27" spans="1:13" ht="14.25" customHeight="1">
      <c r="A27" s="19" t="s">
        <v>24</v>
      </c>
      <c r="B27" s="20">
        <f>'Resultat net'!B27/M27</f>
        <v>-281.38559322033899</v>
      </c>
      <c r="C27" s="20">
        <f>'Resultat net'!C27/M27</f>
        <v>-47.766949152542374</v>
      </c>
      <c r="D27" s="20">
        <f>'Resultat net'!D27/M27</f>
        <v>-1311.1610169491526</v>
      </c>
      <c r="E27" s="20">
        <f>'Resultat net'!E27/M27</f>
        <v>-35.097457627118644</v>
      </c>
      <c r="F27" s="20">
        <f>'Resultat net'!F27/M27</f>
        <v>-36.91101694915254</v>
      </c>
      <c r="G27" s="20">
        <f>'Resultat net'!G27/M27</f>
        <v>-363.65254237288133</v>
      </c>
      <c r="H27" s="20">
        <f>'Resultat net'!H27/M27</f>
        <v>-791.5593220338983</v>
      </c>
      <c r="I27" s="20">
        <f>'Resultat net'!I27/M27</f>
        <v>-242.5</v>
      </c>
      <c r="J27" s="20">
        <f>'Resultat net'!J27/M27</f>
        <v>78.95338983050847</v>
      </c>
      <c r="K27" s="21">
        <f>'Resultat net'!K27/M27</f>
        <v>3192.6779661016949</v>
      </c>
      <c r="M27" s="50">
        <f>'Charges par habitant'!M27</f>
        <v>236</v>
      </c>
    </row>
    <row r="28" spans="1:13" ht="14.25" customHeight="1">
      <c r="A28" s="19" t="s">
        <v>25</v>
      </c>
      <c r="B28" s="20">
        <f>'Resultat net'!B28/M28</f>
        <v>-398.61886792452827</v>
      </c>
      <c r="C28" s="20">
        <f>'Resultat net'!C28/M28</f>
        <v>-67.558490566037733</v>
      </c>
      <c r="D28" s="20">
        <f>'Resultat net'!D28/M28</f>
        <v>-1019.4867924528302</v>
      </c>
      <c r="E28" s="20">
        <f>'Resultat net'!E28/M28</f>
        <v>-157.02641509433963</v>
      </c>
      <c r="F28" s="20">
        <f>'Resultat net'!F28/M28</f>
        <v>-34.758490566037736</v>
      </c>
      <c r="G28" s="20">
        <f>'Resultat net'!G28/M28</f>
        <v>-386.8943396226415</v>
      </c>
      <c r="H28" s="20">
        <f>'Resultat net'!H28/M28</f>
        <v>-634.24905660377362</v>
      </c>
      <c r="I28" s="20">
        <f>'Resultat net'!I28/M28</f>
        <v>-134.54716981132074</v>
      </c>
      <c r="J28" s="20">
        <f>'Resultat net'!J28/M28</f>
        <v>76.664150943396223</v>
      </c>
      <c r="K28" s="21">
        <f>'Resultat net'!K28/M28</f>
        <v>2581.9056603773583</v>
      </c>
      <c r="M28" s="50">
        <f>'Charges par habitant'!M28</f>
        <v>265</v>
      </c>
    </row>
    <row r="29" spans="1:13" ht="14.25" customHeight="1">
      <c r="A29" s="22" t="s">
        <v>56</v>
      </c>
      <c r="B29" s="20">
        <f>'Resultat net'!B29/M29</f>
        <v>-300.27991137370753</v>
      </c>
      <c r="C29" s="20">
        <f>'Resultat net'!C29/M29</f>
        <v>-123.74436853766618</v>
      </c>
      <c r="D29" s="20">
        <f>'Resultat net'!D29/M29</f>
        <v>-900.43269940915809</v>
      </c>
      <c r="E29" s="20">
        <f>'Resultat net'!E29/M29</f>
        <v>-224.24067577548007</v>
      </c>
      <c r="F29" s="20">
        <f>'Resultat net'!F29/M29</f>
        <v>-75.421713441654362</v>
      </c>
      <c r="G29" s="20">
        <f>'Resultat net'!G29/M29</f>
        <v>-430.9414697193501</v>
      </c>
      <c r="H29" s="20">
        <f>'Resultat net'!H29/M29</f>
        <v>-419.75581610044316</v>
      </c>
      <c r="I29" s="20">
        <f>'Resultat net'!I29/M29</f>
        <v>-99.939715657311666</v>
      </c>
      <c r="J29" s="20">
        <f>'Resultat net'!J29/M29</f>
        <v>80.438884785819795</v>
      </c>
      <c r="K29" s="21">
        <f>'Resultat net'!K29/M29</f>
        <v>2495.1625738552439</v>
      </c>
      <c r="M29" s="50">
        <f>'Charges par habitant'!M29</f>
        <v>10832</v>
      </c>
    </row>
    <row r="30" spans="1:13" ht="14.25" customHeight="1">
      <c r="A30" s="19" t="s">
        <v>26</v>
      </c>
      <c r="B30" s="20">
        <f>'Resultat net'!B30/M30</f>
        <v>-662.06181015452535</v>
      </c>
      <c r="C30" s="20">
        <f>'Resultat net'!C30/M30</f>
        <v>-114.91390728476821</v>
      </c>
      <c r="D30" s="20">
        <f>'Resultat net'!D30/M30</f>
        <v>-966.30463576158945</v>
      </c>
      <c r="E30" s="20">
        <f>'Resultat net'!E30/M30</f>
        <v>-194.85430463576159</v>
      </c>
      <c r="F30" s="20">
        <f>'Resultat net'!F30/M30</f>
        <v>-82.150110375275943</v>
      </c>
      <c r="G30" s="20">
        <f>'Resultat net'!G30/M30</f>
        <v>-388.70419426048568</v>
      </c>
      <c r="H30" s="20">
        <f>'Resultat net'!H30/M30</f>
        <v>-624.40176600441498</v>
      </c>
      <c r="I30" s="20">
        <f>'Resultat net'!I30/M30</f>
        <v>-71.86975717439293</v>
      </c>
      <c r="J30" s="20">
        <f>'Resultat net'!J30/M30</f>
        <v>25.87858719646799</v>
      </c>
      <c r="K30" s="21">
        <f>'Resultat net'!K30/M30</f>
        <v>2540.3046357615895</v>
      </c>
      <c r="M30" s="50">
        <f>'Charges par habitant'!M30</f>
        <v>453</v>
      </c>
    </row>
    <row r="31" spans="1:13" ht="14.25" customHeight="1">
      <c r="A31" s="19" t="s">
        <v>27</v>
      </c>
      <c r="B31" s="20">
        <f>'Resultat net'!B31/M31</f>
        <v>-485.60419790104947</v>
      </c>
      <c r="C31" s="20">
        <f>'Resultat net'!C31/M31</f>
        <v>-113.55922038980509</v>
      </c>
      <c r="D31" s="20">
        <f>'Resultat net'!D31/M31</f>
        <v>-1032.4032983508246</v>
      </c>
      <c r="E31" s="20">
        <f>'Resultat net'!E31/M31</f>
        <v>-189.61619190404798</v>
      </c>
      <c r="F31" s="20">
        <f>'Resultat net'!F31/M31</f>
        <v>-80.658170914542723</v>
      </c>
      <c r="G31" s="20">
        <f>'Resultat net'!G31/M31</f>
        <v>-367.05997001499253</v>
      </c>
      <c r="H31" s="20">
        <f>'Resultat net'!H31/M31</f>
        <v>-504.52773613193403</v>
      </c>
      <c r="I31" s="20">
        <f>'Resultat net'!I31/M31</f>
        <v>-145.90854572713644</v>
      </c>
      <c r="J31" s="20">
        <f>'Resultat net'!J31/M31</f>
        <v>312.90104947526237</v>
      </c>
      <c r="K31" s="21">
        <f>'Resultat net'!K31/M31</f>
        <v>2606.7811094452773</v>
      </c>
      <c r="M31" s="50">
        <f>'Charges par habitant'!M31</f>
        <v>667</v>
      </c>
    </row>
    <row r="32" spans="1:13" ht="14.25" customHeight="1">
      <c r="A32" s="19" t="s">
        <v>28</v>
      </c>
      <c r="B32" s="20">
        <f>'Resultat net'!B32/M32</f>
        <v>-245.0711391265196</v>
      </c>
      <c r="C32" s="20">
        <f>'Resultat net'!C32/M32</f>
        <v>-109.91310220621342</v>
      </c>
      <c r="D32" s="20">
        <f>'Resultat net'!D32/M32</f>
        <v>-946.44844664565505</v>
      </c>
      <c r="E32" s="20">
        <f>'Resultat net'!E32/M32</f>
        <v>-88.046375506528591</v>
      </c>
      <c r="F32" s="20">
        <f>'Resultat net'!F32/M32</f>
        <v>-34.818099954975239</v>
      </c>
      <c r="G32" s="20">
        <f>'Resultat net'!G32/M32</f>
        <v>-778.30616839261597</v>
      </c>
      <c r="H32" s="20">
        <f>'Resultat net'!H32/M32</f>
        <v>-273.31202161188656</v>
      </c>
      <c r="I32" s="20">
        <f>'Resultat net'!I32/M32</f>
        <v>-140.14137775776678</v>
      </c>
      <c r="J32" s="20">
        <f>'Resultat net'!J32/M32</f>
        <v>52.609185051778475</v>
      </c>
      <c r="K32" s="21">
        <f>'Resultat net'!K32/M32</f>
        <v>2580.1512832057633</v>
      </c>
      <c r="M32" s="50">
        <f>'Charges par habitant'!M32</f>
        <v>2221</v>
      </c>
    </row>
    <row r="33" spans="1:13" ht="14.25" customHeight="1">
      <c r="A33" s="19" t="s">
        <v>29</v>
      </c>
      <c r="B33" s="20">
        <f>'Resultat net'!B33/M33</f>
        <v>-236.34038997214483</v>
      </c>
      <c r="C33" s="20">
        <f>'Resultat net'!C33/M33</f>
        <v>-66.888022284122556</v>
      </c>
      <c r="D33" s="20">
        <f>'Resultat net'!D33/M33</f>
        <v>-984.80501392757662</v>
      </c>
      <c r="E33" s="20">
        <f>'Resultat net'!E33/M33</f>
        <v>-40.251810584958214</v>
      </c>
      <c r="F33" s="20">
        <f>'Resultat net'!F33/M33</f>
        <v>-34.650696378830084</v>
      </c>
      <c r="G33" s="20">
        <f>'Resultat net'!G33/M33</f>
        <v>-413.61671309192201</v>
      </c>
      <c r="H33" s="20">
        <f>'Resultat net'!H33/M33</f>
        <v>-207.74763231197772</v>
      </c>
      <c r="I33" s="20">
        <f>'Resultat net'!I33/M33</f>
        <v>-119.04623955431755</v>
      </c>
      <c r="J33" s="20">
        <f>'Resultat net'!J33/M33</f>
        <v>79.760445682451248</v>
      </c>
      <c r="K33" s="21">
        <f>'Resultat net'!K33/M33</f>
        <v>2064.1509749303623</v>
      </c>
      <c r="M33" s="50">
        <f>'Charges par habitant'!M33</f>
        <v>1795</v>
      </c>
    </row>
    <row r="34" spans="1:13" ht="14.25" customHeight="1">
      <c r="A34" s="19" t="s">
        <v>30</v>
      </c>
      <c r="B34" s="20">
        <f>'Resultat net'!B34/M34</f>
        <v>-222.66097406704617</v>
      </c>
      <c r="C34" s="20">
        <f>'Resultat net'!C34/M34</f>
        <v>-49.093611638203669</v>
      </c>
      <c r="D34" s="20">
        <f>'Resultat net'!D34/M34</f>
        <v>-1321.4345351043644</v>
      </c>
      <c r="E34" s="20">
        <f>'Resultat net'!E34/M34</f>
        <v>-55.645793801391527</v>
      </c>
      <c r="F34" s="20">
        <f>'Resultat net'!F34/M34</f>
        <v>-37.972169512966474</v>
      </c>
      <c r="G34" s="20">
        <f>'Resultat net'!G34/M34</f>
        <v>-441.01771030993041</v>
      </c>
      <c r="H34" s="20">
        <f>'Resultat net'!H34/M34</f>
        <v>-234.13156230234028</v>
      </c>
      <c r="I34" s="20">
        <f>'Resultat net'!I34/M34</f>
        <v>-113.76091081593928</v>
      </c>
      <c r="J34" s="20">
        <f>'Resultat net'!J34/M34</f>
        <v>94.98671726755218</v>
      </c>
      <c r="K34" s="21">
        <f>'Resultat net'!K34/M34</f>
        <v>2206.8507273877294</v>
      </c>
      <c r="M34" s="50">
        <f>'Charges par habitant'!M34</f>
        <v>1581</v>
      </c>
    </row>
    <row r="35" spans="1:13" ht="14.25" customHeight="1">
      <c r="A35" s="19" t="s">
        <v>31</v>
      </c>
      <c r="B35" s="20">
        <f>'Resultat net'!B35/M35</f>
        <v>-450.10161662817552</v>
      </c>
      <c r="C35" s="20">
        <f>'Resultat net'!C35/M35</f>
        <v>-84.06004618937645</v>
      </c>
      <c r="D35" s="20">
        <f>'Resultat net'!D35/M35</f>
        <v>-1302.7806004618938</v>
      </c>
      <c r="E35" s="20">
        <f>'Resultat net'!E35/M35</f>
        <v>-52.173210161662816</v>
      </c>
      <c r="F35" s="20">
        <f>'Resultat net'!F35/M35</f>
        <v>-33.228637413394921</v>
      </c>
      <c r="G35" s="20">
        <f>'Resultat net'!G35/M35</f>
        <v>-407.41339491916858</v>
      </c>
      <c r="H35" s="20">
        <f>'Resultat net'!H35/M35</f>
        <v>-404.84064665127022</v>
      </c>
      <c r="I35" s="20">
        <f>'Resultat net'!I35/M35</f>
        <v>-143.52193995381063</v>
      </c>
      <c r="J35" s="20">
        <f>'Resultat net'!J35/M35</f>
        <v>-8.6674364896073897</v>
      </c>
      <c r="K35" s="21">
        <f>'Resultat net'!K35/M35</f>
        <v>2894.6420323325633</v>
      </c>
      <c r="M35" s="50">
        <f>'Charges par habitant'!M35</f>
        <v>433</v>
      </c>
    </row>
    <row r="36" spans="1:13" ht="14.25" customHeight="1">
      <c r="A36" s="19" t="s">
        <v>32</v>
      </c>
      <c r="B36" s="20">
        <f>'Resultat net'!B36/M36</f>
        <v>-672.4375</v>
      </c>
      <c r="C36" s="20">
        <f>'Resultat net'!C36/M36</f>
        <v>-130.70192307692307</v>
      </c>
      <c r="D36" s="20">
        <f>'Resultat net'!D36/M36</f>
        <v>-1308.4567307692307</v>
      </c>
      <c r="E36" s="20">
        <f>'Resultat net'!E36/M36</f>
        <v>-70.17307692307692</v>
      </c>
      <c r="F36" s="20">
        <f>'Resultat net'!F36/M36</f>
        <v>-51.91346153846154</v>
      </c>
      <c r="G36" s="20">
        <f>'Resultat net'!G36/M36</f>
        <v>-436.87980769230768</v>
      </c>
      <c r="H36" s="20">
        <f>'Resultat net'!H36/M36</f>
        <v>-482.23557692307691</v>
      </c>
      <c r="I36" s="20">
        <f>'Resultat net'!I36/M36</f>
        <v>-72.461538461538467</v>
      </c>
      <c r="J36" s="20">
        <f>'Resultat net'!J36/M36</f>
        <v>88.26442307692308</v>
      </c>
      <c r="K36" s="21">
        <f>'Resultat net'!K36/M36</f>
        <v>2318.4663461538462</v>
      </c>
      <c r="M36" s="50">
        <f>'Charges par habitant'!M36</f>
        <v>208</v>
      </c>
    </row>
    <row r="37" spans="1:13" ht="14.25" customHeight="1">
      <c r="A37" s="19" t="s">
        <v>33</v>
      </c>
      <c r="B37" s="20">
        <f>'Resultat net'!B37/M37</f>
        <v>-273.13893653516294</v>
      </c>
      <c r="C37" s="20">
        <f>'Resultat net'!C37/M37</f>
        <v>-72.957118353344768</v>
      </c>
      <c r="D37" s="20">
        <f>'Resultat net'!D37/M37</f>
        <v>-1301.7984562607205</v>
      </c>
      <c r="E37" s="20">
        <f>'Resultat net'!E37/M37</f>
        <v>-41.99485420240137</v>
      </c>
      <c r="F37" s="20">
        <f>'Resultat net'!F37/M37</f>
        <v>-28.20154373927959</v>
      </c>
      <c r="G37" s="20">
        <f>'Resultat net'!G37/M37</f>
        <v>-404.37735849056605</v>
      </c>
      <c r="H37" s="20">
        <f>'Resultat net'!H37/M37</f>
        <v>-274.95283018867923</v>
      </c>
      <c r="I37" s="20">
        <f>'Resultat net'!I37/M37</f>
        <v>-142.03344768439109</v>
      </c>
      <c r="J37" s="20">
        <f>'Resultat net'!J37/M37</f>
        <v>42.89622641509434</v>
      </c>
      <c r="K37" s="21">
        <f>'Resultat net'!K37/M37</f>
        <v>2409.9099485420238</v>
      </c>
      <c r="M37" s="50">
        <f>'Charges par habitant'!M37</f>
        <v>1166</v>
      </c>
    </row>
    <row r="38" spans="1:13" ht="14.25" customHeight="1">
      <c r="A38" s="19" t="s">
        <v>34</v>
      </c>
      <c r="B38" s="20">
        <f>'Resultat net'!B38/M38</f>
        <v>-263.84268292682924</v>
      </c>
      <c r="C38" s="20">
        <f>'Resultat net'!C38/M38</f>
        <v>-87.386585365853662</v>
      </c>
      <c r="D38" s="20">
        <f>'Resultat net'!D38/M38</f>
        <v>-1229.5865853658536</v>
      </c>
      <c r="E38" s="20">
        <f>'Resultat net'!E38/M38</f>
        <v>-71.541463414634151</v>
      </c>
      <c r="F38" s="20">
        <f>'Resultat net'!F38/M38</f>
        <v>-27.476829268292683</v>
      </c>
      <c r="G38" s="20">
        <f>'Resultat net'!G38/M38</f>
        <v>-373.46097560975608</v>
      </c>
      <c r="H38" s="20">
        <f>'Resultat net'!H38/M38</f>
        <v>-181.64512195121952</v>
      </c>
      <c r="I38" s="20">
        <f>'Resultat net'!I38/M38</f>
        <v>-69.953658536585365</v>
      </c>
      <c r="J38" s="20">
        <f>'Resultat net'!J38/M38</f>
        <v>-37.364634146341466</v>
      </c>
      <c r="K38" s="21">
        <f>'Resultat net'!K38/M38</f>
        <v>2548.2024390243901</v>
      </c>
      <c r="M38" s="50">
        <f>'Charges par habitant'!M38</f>
        <v>820</v>
      </c>
    </row>
    <row r="39" spans="1:13" ht="14.25" customHeight="1">
      <c r="A39" s="19" t="s">
        <v>35</v>
      </c>
      <c r="B39" s="20">
        <f>'Resultat net'!B39/M39</f>
        <v>-287.63167420814477</v>
      </c>
      <c r="C39" s="20">
        <f>'Resultat net'!C39/M39</f>
        <v>-58.873303167420815</v>
      </c>
      <c r="D39" s="20">
        <f>'Resultat net'!D39/M39</f>
        <v>-1084.6705882352942</v>
      </c>
      <c r="E39" s="20">
        <f>'Resultat net'!E39/M39</f>
        <v>-79.298642533936658</v>
      </c>
      <c r="F39" s="20">
        <f>'Resultat net'!F39/M39</f>
        <v>-39.839819004524884</v>
      </c>
      <c r="G39" s="20">
        <f>'Resultat net'!G39/M39</f>
        <v>-430.16199095022625</v>
      </c>
      <c r="H39" s="20">
        <f>'Resultat net'!H39/M39</f>
        <v>-236.6</v>
      </c>
      <c r="I39" s="20">
        <f>'Resultat net'!I39/M39</f>
        <v>-199.3294117647059</v>
      </c>
      <c r="J39" s="20">
        <f>'Resultat net'!J39/M39</f>
        <v>100.00814479638009</v>
      </c>
      <c r="K39" s="21">
        <f>'Resultat net'!K39/M39</f>
        <v>2169.4814479638007</v>
      </c>
      <c r="M39" s="50">
        <f>'Charges par habitant'!M39</f>
        <v>1105</v>
      </c>
    </row>
    <row r="40" spans="1:13" ht="14.25" customHeight="1">
      <c r="A40" s="19" t="s">
        <v>36</v>
      </c>
      <c r="B40" s="20">
        <f>'Resultat net'!B40/M40</f>
        <v>-619.35353535353534</v>
      </c>
      <c r="C40" s="20">
        <f>'Resultat net'!C40/M40</f>
        <v>-87.222222222222229</v>
      </c>
      <c r="D40" s="20">
        <f>'Resultat net'!D40/M40</f>
        <v>-827.08080808080808</v>
      </c>
      <c r="E40" s="20">
        <f>'Resultat net'!E40/M40</f>
        <v>-219.18181818181819</v>
      </c>
      <c r="F40" s="20">
        <f>'Resultat net'!F40/M40</f>
        <v>-41.090909090909093</v>
      </c>
      <c r="G40" s="20">
        <f>'Resultat net'!G40/M40</f>
        <v>-363.39393939393938</v>
      </c>
      <c r="H40" s="20">
        <f>'Resultat net'!H40/M40</f>
        <v>-103.74747474747475</v>
      </c>
      <c r="I40" s="20">
        <f>'Resultat net'!I40/M40</f>
        <v>-131.73737373737373</v>
      </c>
      <c r="J40" s="20">
        <f>'Resultat net'!J40/M40</f>
        <v>155.82828282828282</v>
      </c>
      <c r="K40" s="21">
        <f>'Resultat net'!K40/M40</f>
        <v>2735.4747474747473</v>
      </c>
      <c r="M40" s="50">
        <f>'Charges par habitant'!M40</f>
        <v>99</v>
      </c>
    </row>
    <row r="41" spans="1:13" ht="14.25" customHeight="1">
      <c r="A41" s="19" t="s">
        <v>37</v>
      </c>
      <c r="B41" s="20">
        <f>'Resultat net'!B41/M41</f>
        <v>-303.75728155339806</v>
      </c>
      <c r="C41" s="20">
        <f>'Resultat net'!C41/M41</f>
        <v>-40.38895631067961</v>
      </c>
      <c r="D41" s="20">
        <f>'Resultat net'!D41/M41</f>
        <v>-1076.2378640776699</v>
      </c>
      <c r="E41" s="20">
        <f>'Resultat net'!E41/M41</f>
        <v>-82.021237864077676</v>
      </c>
      <c r="F41" s="20">
        <f>'Resultat net'!F41/M41</f>
        <v>-36.250606796116507</v>
      </c>
      <c r="G41" s="20">
        <f>'Resultat net'!G41/M41</f>
        <v>-470.59344660194176</v>
      </c>
      <c r="H41" s="20">
        <f>'Resultat net'!H41/M41</f>
        <v>-328.67961165048541</v>
      </c>
      <c r="I41" s="20">
        <f>'Resultat net'!I41/M41</f>
        <v>-112.94660194174757</v>
      </c>
      <c r="J41" s="20">
        <f>'Resultat net'!J41/M41</f>
        <v>71.34344660194175</v>
      </c>
      <c r="K41" s="21">
        <f>'Resultat net'!K41/M41</f>
        <v>2671.0115291262136</v>
      </c>
      <c r="M41" s="50">
        <f>'Charges par habitant'!M41</f>
        <v>1648</v>
      </c>
    </row>
    <row r="42" spans="1:13" ht="14.25" customHeight="1">
      <c r="A42" s="19" t="s">
        <v>38</v>
      </c>
      <c r="B42" s="20">
        <f>'Resultat net'!B42/M42</f>
        <v>-321.71362048894065</v>
      </c>
      <c r="C42" s="20">
        <f>'Resultat net'!C42/M42</f>
        <v>-83.416763678696157</v>
      </c>
      <c r="D42" s="20">
        <f>'Resultat net'!D42/M42</f>
        <v>-842.61466821885915</v>
      </c>
      <c r="E42" s="20">
        <f>'Resultat net'!E42/M42</f>
        <v>-42.848661233993013</v>
      </c>
      <c r="F42" s="20">
        <f>'Resultat net'!F42/M42</f>
        <v>-30.391152502910362</v>
      </c>
      <c r="G42" s="20">
        <f>'Resultat net'!G42/M42</f>
        <v>-430.94295692665889</v>
      </c>
      <c r="H42" s="20">
        <f>'Resultat net'!H42/M42</f>
        <v>-448.55646100116417</v>
      </c>
      <c r="I42" s="20">
        <f>'Resultat net'!I42/M42</f>
        <v>-113.12223515715949</v>
      </c>
      <c r="J42" s="20">
        <f>'Resultat net'!J42/M42</f>
        <v>71.857974388824218</v>
      </c>
      <c r="K42" s="21">
        <f>'Resultat net'!K42/M42</f>
        <v>2338.4970896391151</v>
      </c>
      <c r="M42" s="50">
        <f>'Charges par habitant'!M42</f>
        <v>859</v>
      </c>
    </row>
    <row r="43" spans="1:13" ht="14.25" customHeight="1">
      <c r="A43" s="19" t="s">
        <v>39</v>
      </c>
      <c r="B43" s="20">
        <f>'Resultat net'!B43/M43</f>
        <v>-257.15267175572518</v>
      </c>
      <c r="C43" s="20">
        <f>'Resultat net'!C43/M43</f>
        <v>-111.00254452926208</v>
      </c>
      <c r="D43" s="20">
        <f>'Resultat net'!D43/M43</f>
        <v>-1165.1628498727734</v>
      </c>
      <c r="E43" s="20">
        <f>'Resultat net'!E43/M43</f>
        <v>-60.310432569974552</v>
      </c>
      <c r="F43" s="20">
        <f>'Resultat net'!F43/M43</f>
        <v>-37.617048346055981</v>
      </c>
      <c r="G43" s="20">
        <f>'Resultat net'!G43/M43</f>
        <v>-445.33206106870227</v>
      </c>
      <c r="H43" s="20">
        <f>'Resultat net'!H43/M43</f>
        <v>-255.82569974554707</v>
      </c>
      <c r="I43" s="20">
        <f>'Resultat net'!I43/M43</f>
        <v>-121.39312977099236</v>
      </c>
      <c r="J43" s="20">
        <f>'Resultat net'!J43/M43</f>
        <v>63.031806615776084</v>
      </c>
      <c r="K43" s="21">
        <f>'Resultat net'!K43/M43</f>
        <v>2324.376590330789</v>
      </c>
      <c r="M43" s="50">
        <f>'Charges par habitant'!M43</f>
        <v>786</v>
      </c>
    </row>
    <row r="44" spans="1:13" ht="14.25" customHeight="1">
      <c r="A44" s="19" t="s">
        <v>40</v>
      </c>
      <c r="B44" s="20">
        <f>'Resultat net'!B44/M44</f>
        <v>-418.54634146341465</v>
      </c>
      <c r="C44" s="20">
        <f>'Resultat net'!C44/M44</f>
        <v>704.33658536585369</v>
      </c>
      <c r="D44" s="20">
        <f>'Resultat net'!D44/M44</f>
        <v>-1023.7146341463415</v>
      </c>
      <c r="E44" s="20">
        <f>'Resultat net'!E44/M44</f>
        <v>-142.69268292682926</v>
      </c>
      <c r="F44" s="20">
        <f>'Resultat net'!F44/M44</f>
        <v>-35.319512195121952</v>
      </c>
      <c r="G44" s="20">
        <f>'Resultat net'!G44/M44</f>
        <v>-448.91707317073173</v>
      </c>
      <c r="H44" s="20">
        <f>'Resultat net'!H44/M44</f>
        <v>-188.9390243902439</v>
      </c>
      <c r="I44" s="20">
        <f>'Resultat net'!I44/M44</f>
        <v>-61.304878048780488</v>
      </c>
      <c r="J44" s="20">
        <f>'Resultat net'!J44/M44</f>
        <v>97.178048780487799</v>
      </c>
      <c r="K44" s="21">
        <f>'Resultat net'!K44/M44</f>
        <v>1400.4048780487806</v>
      </c>
      <c r="M44" s="50">
        <f>'Charges par habitant'!M44</f>
        <v>410</v>
      </c>
    </row>
    <row r="45" spans="1:13" ht="14.25" customHeight="1">
      <c r="A45" s="19" t="s">
        <v>41</v>
      </c>
      <c r="B45" s="20">
        <f>'Resultat net'!B45/M45</f>
        <v>-361.40384615384613</v>
      </c>
      <c r="C45" s="20">
        <f>'Resultat net'!C45/M45</f>
        <v>-82.74704142011835</v>
      </c>
      <c r="D45" s="20">
        <f>'Resultat net'!D45/M45</f>
        <v>-977.23372781065086</v>
      </c>
      <c r="E45" s="20">
        <f>'Resultat net'!E45/M45</f>
        <v>-126.07544378698225</v>
      </c>
      <c r="F45" s="20">
        <f>'Resultat net'!F45/M45</f>
        <v>-29.152366863905325</v>
      </c>
      <c r="G45" s="20">
        <f>'Resultat net'!G45/M45</f>
        <v>-424.12278106508876</v>
      </c>
      <c r="H45" s="20">
        <f>'Resultat net'!H45/M45</f>
        <v>-163.54289940828403</v>
      </c>
      <c r="I45" s="20">
        <f>'Resultat net'!I45/M45</f>
        <v>-56.005917159763314</v>
      </c>
      <c r="J45" s="20">
        <f>'Resultat net'!J45/M45</f>
        <v>55.467455621301774</v>
      </c>
      <c r="K45" s="21">
        <f>'Resultat net'!K45/M45</f>
        <v>2207.3269230769229</v>
      </c>
      <c r="M45" s="50">
        <f>'Charges par habitant'!M45</f>
        <v>676</v>
      </c>
    </row>
    <row r="46" spans="1:13" ht="14.25" customHeight="1">
      <c r="A46" s="19" t="s">
        <v>42</v>
      </c>
      <c r="B46" s="20">
        <f>'Resultat net'!B46/M46</f>
        <v>-349.45824847250509</v>
      </c>
      <c r="C46" s="20">
        <f>'Resultat net'!C46/M46</f>
        <v>-103.60420909708078</v>
      </c>
      <c r="D46" s="20">
        <f>'Resultat net'!D46/M46</f>
        <v>-919.73387644263403</v>
      </c>
      <c r="E46" s="20">
        <f>'Resultat net'!E46/M46</f>
        <v>-328.8839103869654</v>
      </c>
      <c r="F46" s="20">
        <f>'Resultat net'!F46/M46</f>
        <v>-39.838424983027835</v>
      </c>
      <c r="G46" s="20">
        <f>'Resultat net'!G46/M46</f>
        <v>-439.45892735913105</v>
      </c>
      <c r="H46" s="20">
        <f>'Resultat net'!H46/M46</f>
        <v>-239.89613034623218</v>
      </c>
      <c r="I46" s="20">
        <f>'Resultat net'!I46/M46</f>
        <v>-60.636795655125596</v>
      </c>
      <c r="J46" s="20">
        <f>'Resultat net'!J46/M46</f>
        <v>102.20502376103191</v>
      </c>
      <c r="K46" s="21">
        <f>'Resultat net'!K46/M46</f>
        <v>2307.5010183299387</v>
      </c>
      <c r="M46" s="50">
        <f>'Charges par habitant'!M46</f>
        <v>1473</v>
      </c>
    </row>
    <row r="47" spans="1:13" ht="14.25" customHeight="1">
      <c r="A47" s="19" t="s">
        <v>43</v>
      </c>
      <c r="B47" s="20">
        <f>'Resultat net'!B47/M47</f>
        <v>-353.39488117001827</v>
      </c>
      <c r="C47" s="20">
        <f>'Resultat net'!C47/M47</f>
        <v>-80.18281535648994</v>
      </c>
      <c r="D47" s="20">
        <f>'Resultat net'!D47/M47</f>
        <v>-1025.6855575868374</v>
      </c>
      <c r="E47" s="20">
        <f>'Resultat net'!E47/M47</f>
        <v>-74.029250457038387</v>
      </c>
      <c r="F47" s="20">
        <f>'Resultat net'!F47/M47</f>
        <v>-34.685557586837291</v>
      </c>
      <c r="G47" s="20">
        <f>'Resultat net'!G47/M47</f>
        <v>-376.23765996343695</v>
      </c>
      <c r="H47" s="20">
        <f>'Resultat net'!H47/M47</f>
        <v>-266.54478976234003</v>
      </c>
      <c r="I47" s="20">
        <f>'Resultat net'!I47/M47</f>
        <v>-60.453382084095061</v>
      </c>
      <c r="J47" s="20">
        <f>'Resultat net'!J47/M47</f>
        <v>53.351005484460693</v>
      </c>
      <c r="K47" s="21">
        <f>'Resultat net'!K47/M47</f>
        <v>1937.4277879341864</v>
      </c>
      <c r="M47" s="50">
        <f>'Charges par habitant'!M47</f>
        <v>547</v>
      </c>
    </row>
    <row r="48" spans="1:13" ht="14.25" customHeight="1">
      <c r="A48" s="19" t="s">
        <v>44</v>
      </c>
      <c r="B48" s="20">
        <f>'Resultat net'!B48/M48</f>
        <v>-480.1589733386391</v>
      </c>
      <c r="C48" s="20">
        <f>'Resultat net'!C48/M48</f>
        <v>-245.68155590927179</v>
      </c>
      <c r="D48" s="20">
        <f>'Resultat net'!D48/M48</f>
        <v>-978.98368483883803</v>
      </c>
      <c r="E48" s="20">
        <f>'Resultat net'!E48/M48</f>
        <v>-642.27884998010347</v>
      </c>
      <c r="F48" s="20">
        <f>'Resultat net'!F48/M48</f>
        <v>-29.292877039395144</v>
      </c>
      <c r="G48" s="20">
        <f>'Resultat net'!G48/M48</f>
        <v>-759.28362514922401</v>
      </c>
      <c r="H48" s="20">
        <f>'Resultat net'!H48/M48</f>
        <v>-443.41245523278951</v>
      </c>
      <c r="I48" s="20">
        <f>'Resultat net'!I48/M48</f>
        <v>-222.15131317150815</v>
      </c>
      <c r="J48" s="20">
        <f>'Resultat net'!J48/M48</f>
        <v>107.24164345403899</v>
      </c>
      <c r="K48" s="21">
        <f>'Resultat net'!K48/M48</f>
        <v>4313.8807202546759</v>
      </c>
      <c r="M48" s="50">
        <f>'Charges par habitant'!M48</f>
        <v>10052</v>
      </c>
    </row>
    <row r="49" spans="1:13" ht="14.25" customHeight="1">
      <c r="A49" s="19" t="s">
        <v>45</v>
      </c>
      <c r="B49" s="20">
        <f>'Resultat net'!B49/M49</f>
        <v>-450.00459136822775</v>
      </c>
      <c r="C49" s="20">
        <f>'Resultat net'!C49/M49</f>
        <v>-214</v>
      </c>
      <c r="D49" s="20">
        <f>'Resultat net'!D49/M49</f>
        <v>-848.69237832874194</v>
      </c>
      <c r="E49" s="20">
        <f>'Resultat net'!E49/M49</f>
        <v>-325.61340679522499</v>
      </c>
      <c r="F49" s="20">
        <f>'Resultat net'!F49/M49</f>
        <v>-11.686868686868687</v>
      </c>
      <c r="G49" s="20">
        <f>'Resultat net'!G49/M49</f>
        <v>-480.15610651974288</v>
      </c>
      <c r="H49" s="20">
        <f>'Resultat net'!H49/M49</f>
        <v>-583.94490358126723</v>
      </c>
      <c r="I49" s="20">
        <f>'Resultat net'!I49/M49</f>
        <v>-134.34894398530761</v>
      </c>
      <c r="J49" s="20">
        <f>'Resultat net'!J49/M49</f>
        <v>41.415059687786957</v>
      </c>
      <c r="K49" s="21">
        <f>'Resultat net'!K49/M49</f>
        <v>2999.9210284664832</v>
      </c>
      <c r="M49" s="50">
        <f>'Charges par habitant'!M49</f>
        <v>1089</v>
      </c>
    </row>
    <row r="50" spans="1:13" ht="14.25" customHeight="1">
      <c r="A50" s="19" t="s">
        <v>46</v>
      </c>
      <c r="B50" s="20">
        <f>'Resultat net'!B50/M50</f>
        <v>-329.60493827160496</v>
      </c>
      <c r="C50" s="20">
        <f>'Resultat net'!C50/M50</f>
        <v>-125.48148148148148</v>
      </c>
      <c r="D50" s="20">
        <f>'Resultat net'!D50/M50</f>
        <v>-1457.7191358024691</v>
      </c>
      <c r="E50" s="20">
        <f>'Resultat net'!E50/M50</f>
        <v>-36.469135802469133</v>
      </c>
      <c r="F50" s="20">
        <f>'Resultat net'!F50/M50</f>
        <v>-8.5462962962962958</v>
      </c>
      <c r="G50" s="20">
        <f>'Resultat net'!G50/M50</f>
        <v>-335.31172839506172</v>
      </c>
      <c r="H50" s="20">
        <f>'Resultat net'!H50/M50</f>
        <v>-133.37654320987653</v>
      </c>
      <c r="I50" s="20">
        <f>'Resultat net'!I50/M50</f>
        <v>-28.719135802469136</v>
      </c>
      <c r="J50" s="20">
        <f>'Resultat net'!J50/M50</f>
        <v>43.876543209876544</v>
      </c>
      <c r="K50" s="21">
        <f>'Resultat net'!K50/M50</f>
        <v>2468.7191358024693</v>
      </c>
      <c r="M50" s="50">
        <f>'Charges par habitant'!M50</f>
        <v>324</v>
      </c>
    </row>
    <row r="51" spans="1:13" ht="14.25" customHeight="1">
      <c r="A51" s="19" t="s">
        <v>47</v>
      </c>
      <c r="B51" s="20">
        <f>'Resultat net'!B51/M51</f>
        <v>-268.00916030534353</v>
      </c>
      <c r="C51" s="20">
        <f>'Resultat net'!C51/M51</f>
        <v>-109.10687022900764</v>
      </c>
      <c r="D51" s="20">
        <f>'Resultat net'!D51/M51</f>
        <v>-1114.1129770992366</v>
      </c>
      <c r="E51" s="20">
        <f>'Resultat net'!E51/M51</f>
        <v>-153.81526717557253</v>
      </c>
      <c r="F51" s="20">
        <f>'Resultat net'!F51/M51</f>
        <v>-31.109923664122139</v>
      </c>
      <c r="G51" s="20">
        <f>'Resultat net'!G51/M51</f>
        <v>-332.50534351145041</v>
      </c>
      <c r="H51" s="20">
        <f>'Resultat net'!H51/M51</f>
        <v>-321.33740458015268</v>
      </c>
      <c r="I51" s="20">
        <f>'Resultat net'!I51/M51</f>
        <v>-72.709923664122144</v>
      </c>
      <c r="J51" s="20">
        <f>'Resultat net'!J51/M51</f>
        <v>65.059541984732817</v>
      </c>
      <c r="K51" s="21">
        <f>'Resultat net'!K51/M51</f>
        <v>2444.958778625954</v>
      </c>
      <c r="M51" s="50">
        <f>'Charges par habitant'!M51</f>
        <v>655</v>
      </c>
    </row>
    <row r="52" spans="1:13" ht="14.25" customHeight="1">
      <c r="A52" s="19" t="s">
        <v>48</v>
      </c>
      <c r="B52" s="20">
        <f>'Resultat net'!B52/M52</f>
        <v>-317.28232758620692</v>
      </c>
      <c r="C52" s="20">
        <f>'Resultat net'!C52/M52</f>
        <v>-130.04094827586206</v>
      </c>
      <c r="D52" s="20">
        <f>'Resultat net'!D52/M52</f>
        <v>-1272.6810344827586</v>
      </c>
      <c r="E52" s="20">
        <f>'Resultat net'!E52/M52</f>
        <v>-97.693965517241381</v>
      </c>
      <c r="F52" s="20">
        <f>'Resultat net'!F52/M52</f>
        <v>-31.004310344827587</v>
      </c>
      <c r="G52" s="20">
        <f>'Resultat net'!G52/M52</f>
        <v>-356.66163793103448</v>
      </c>
      <c r="H52" s="20">
        <f>'Resultat net'!H52/M52</f>
        <v>-167.71982758620689</v>
      </c>
      <c r="I52" s="20">
        <f>'Resultat net'!I52/M52</f>
        <v>-16.530172413793103</v>
      </c>
      <c r="J52" s="20">
        <f>'Resultat net'!J52/M52</f>
        <v>54.071120689655174</v>
      </c>
      <c r="K52" s="21">
        <f>'Resultat net'!K52/M52</f>
        <v>2365.3534482758619</v>
      </c>
      <c r="M52" s="50">
        <f>'Charges par habitant'!M52</f>
        <v>464</v>
      </c>
    </row>
    <row r="53" spans="1:13" ht="14.25" customHeight="1">
      <c r="A53" s="19" t="s">
        <v>49</v>
      </c>
      <c r="B53" s="20">
        <f>'Resultat net'!B53/M53</f>
        <v>-282.47035573122531</v>
      </c>
      <c r="C53" s="20">
        <f>'Resultat net'!C53/M53</f>
        <v>-136.04189723320158</v>
      </c>
      <c r="D53" s="20">
        <f>'Resultat net'!D53/M53</f>
        <v>-1028.2450592885375</v>
      </c>
      <c r="E53" s="20">
        <f>'Resultat net'!E53/M53</f>
        <v>-120.99604743083005</v>
      </c>
      <c r="F53" s="20">
        <f>'Resultat net'!F53/M53</f>
        <v>-32.434782608695649</v>
      </c>
      <c r="G53" s="20">
        <f>'Resultat net'!G53/M53</f>
        <v>-383.01581027667982</v>
      </c>
      <c r="H53" s="20">
        <f>'Resultat net'!H53/M53</f>
        <v>-283.53280632411065</v>
      </c>
      <c r="I53" s="20">
        <f>'Resultat net'!I53/M53</f>
        <v>-29.878260869565217</v>
      </c>
      <c r="J53" s="20">
        <f>'Resultat net'!J53/M53</f>
        <v>59.968379446640313</v>
      </c>
      <c r="K53" s="21">
        <f>'Resultat net'!K53/M53</f>
        <v>2276.7581027667984</v>
      </c>
      <c r="M53" s="50">
        <f>'Charges par habitant'!M53</f>
        <v>1265</v>
      </c>
    </row>
    <row r="54" spans="1:13" ht="14.25" customHeight="1">
      <c r="A54" s="19" t="s">
        <v>50</v>
      </c>
      <c r="B54" s="20">
        <f>'Resultat net'!B54/M54</f>
        <v>-330.87401574803147</v>
      </c>
      <c r="C54" s="20">
        <f>'Resultat net'!C54/M54</f>
        <v>-177.62204724409449</v>
      </c>
      <c r="D54" s="20">
        <f>'Resultat net'!D54/M54</f>
        <v>-1315.8267716535433</v>
      </c>
      <c r="E54" s="20">
        <f>'Resultat net'!E54/M54</f>
        <v>-31.299212598425196</v>
      </c>
      <c r="F54" s="20">
        <f>'Resultat net'!F54/M54</f>
        <v>-39.913385826771652</v>
      </c>
      <c r="G54" s="20">
        <f>'Resultat net'!G54/M54</f>
        <v>-348.81889763779526</v>
      </c>
      <c r="H54" s="20">
        <f>'Resultat net'!H54/M54</f>
        <v>-73.7007874015748</v>
      </c>
      <c r="I54" s="20">
        <f>'Resultat net'!I54/M54</f>
        <v>-20.940944881889763</v>
      </c>
      <c r="J54" s="20">
        <f>'Resultat net'!J54/M54</f>
        <v>-225.21259842519686</v>
      </c>
      <c r="K54" s="21">
        <f>'Resultat net'!K54/M54</f>
        <v>2653.4566929133857</v>
      </c>
      <c r="M54" s="50">
        <f>'Charges par habitant'!M54</f>
        <v>254</v>
      </c>
    </row>
    <row r="55" spans="1:13" ht="14.25" customHeight="1">
      <c r="A55" s="19" t="s">
        <v>51</v>
      </c>
      <c r="B55" s="20">
        <f>'Resultat net'!B55/M55</f>
        <v>-236.12440369906457</v>
      </c>
      <c r="C55" s="20">
        <f>'Resultat net'!C55/M55</f>
        <v>-286.68731178210697</v>
      </c>
      <c r="D55" s="20">
        <f>'Resultat net'!D55/M55</f>
        <v>-919.73994616635127</v>
      </c>
      <c r="E55" s="20">
        <f>'Resultat net'!E55/M55</f>
        <v>-489.58116355302082</v>
      </c>
      <c r="F55" s="20">
        <f>'Resultat net'!F55/M55</f>
        <v>-17.292833728646428</v>
      </c>
      <c r="G55" s="20">
        <f>'Resultat net'!G55/M55</f>
        <v>-761.33933853902943</v>
      </c>
      <c r="H55" s="20">
        <f>'Resultat net'!H55/M55</f>
        <v>-476.15705034245661</v>
      </c>
      <c r="I55" s="20">
        <f>'Resultat net'!I55/M55</f>
        <v>-105.24976680969006</v>
      </c>
      <c r="J55" s="20">
        <f>'Resultat net'!J55/M55</f>
        <v>78.268715188018021</v>
      </c>
      <c r="K55" s="21">
        <f>'Resultat net'!K55/M55</f>
        <v>3057.2292194120937</v>
      </c>
      <c r="M55" s="50">
        <f>'Charges par habitant'!M55</f>
        <v>37523</v>
      </c>
    </row>
    <row r="56" spans="1:13" ht="14.25" customHeight="1">
      <c r="A56" s="19" t="s">
        <v>52</v>
      </c>
      <c r="B56" s="20">
        <f>'Resultat net'!B56/M56</f>
        <v>-346.56108597285066</v>
      </c>
      <c r="C56" s="20">
        <f>'Resultat net'!C56/M56</f>
        <v>-133.1764705882353</v>
      </c>
      <c r="D56" s="20">
        <f>'Resultat net'!D56/M56</f>
        <v>-1084.4886877828055</v>
      </c>
      <c r="E56" s="20">
        <f>'Resultat net'!E56/M56</f>
        <v>-27.081447963800905</v>
      </c>
      <c r="F56" s="20">
        <f>'Resultat net'!F56/M56</f>
        <v>-31.02262443438914</v>
      </c>
      <c r="G56" s="20">
        <f>'Resultat net'!G56/M56</f>
        <v>-825.38009049773757</v>
      </c>
      <c r="H56" s="20">
        <f>'Resultat net'!H56/M56</f>
        <v>-325.92307692307691</v>
      </c>
      <c r="I56" s="20">
        <f>'Resultat net'!I56/M56</f>
        <v>-104.63348416289593</v>
      </c>
      <c r="J56" s="20">
        <f>'Resultat net'!J56/M56</f>
        <v>8.4479638009049776</v>
      </c>
      <c r="K56" s="21">
        <f>'Resultat net'!K56/M56</f>
        <v>2991.5294117647059</v>
      </c>
      <c r="M56" s="50">
        <f>'Charges par habitant'!M56</f>
        <v>221</v>
      </c>
    </row>
    <row r="57" spans="1:13" ht="14.25" customHeight="1" thickBot="1">
      <c r="A57" s="23" t="s">
        <v>53</v>
      </c>
      <c r="B57" s="24">
        <f>'Resultat net'!B57/M57</f>
        <v>-369.01044932079412</v>
      </c>
      <c r="C57" s="24">
        <f>'Resultat net'!C57/M57</f>
        <v>-100.60292580982237</v>
      </c>
      <c r="D57" s="24">
        <f>'Resultat net'!D57/M57</f>
        <v>-1123.0428422152561</v>
      </c>
      <c r="E57" s="24">
        <f>'Resultat net'!E57/M57</f>
        <v>-34.449320794148377</v>
      </c>
      <c r="F57" s="24">
        <f>'Resultat net'!F57/M57</f>
        <v>-37.779519331243471</v>
      </c>
      <c r="G57" s="24">
        <f>'Resultat net'!G57/M57</f>
        <v>-359.02925809822364</v>
      </c>
      <c r="H57" s="24">
        <f>'Resultat net'!H57/M57</f>
        <v>-366.70532915360502</v>
      </c>
      <c r="I57" s="24">
        <f>'Resultat net'!I57/M57</f>
        <v>-109.77638453500522</v>
      </c>
      <c r="J57" s="24">
        <f>'Resultat net'!J57/M57</f>
        <v>87.903866248693831</v>
      </c>
      <c r="K57" s="25">
        <f>'Resultat net'!K57/M57</f>
        <v>2522.4649947753396</v>
      </c>
      <c r="M57" s="50">
        <f>'Charges par habitant'!M57</f>
        <v>957</v>
      </c>
    </row>
    <row r="58" spans="1:13" ht="20.100000000000001" customHeight="1" thickBot="1">
      <c r="A58" s="40" t="s">
        <v>54</v>
      </c>
      <c r="B58" s="26">
        <f>'Resultat net'!B58/M58</f>
        <v>-274.13558228355839</v>
      </c>
      <c r="C58" s="26">
        <f>'Resultat net'!C58/M58</f>
        <v>-184.80162887089367</v>
      </c>
      <c r="D58" s="26">
        <f>'Resultat net'!D58/M58</f>
        <v>-943.36627504781393</v>
      </c>
      <c r="E58" s="26">
        <f>'Resultat net'!E58/M58</f>
        <v>-394.63921265426893</v>
      </c>
      <c r="F58" s="26">
        <f>'Resultat net'!F58/M58</f>
        <v>-34.234977124885916</v>
      </c>
      <c r="G58" s="26">
        <f>'Resultat net'!G58/M58</f>
        <v>-602.13897140465406</v>
      </c>
      <c r="H58" s="26">
        <f>'Resultat net'!H58/M58</f>
        <v>-451.0436283942077</v>
      </c>
      <c r="I58" s="26">
        <f>'Resultat net'!I58/M58</f>
        <v>-98.703809418617496</v>
      </c>
      <c r="J58" s="26">
        <f>'Resultat net'!J58/M58</f>
        <v>59.650542666302371</v>
      </c>
      <c r="K58" s="27">
        <f>'Resultat net'!K58/M58</f>
        <v>2920.6814051772749</v>
      </c>
      <c r="M58" s="50">
        <f>SUM(M5:M57)</f>
        <v>172021</v>
      </c>
    </row>
    <row r="59" spans="1:13" ht="18" customHeight="1" thickBot="1">
      <c r="A59" s="40" t="str">
        <f>Charges!A59</f>
        <v>Chiffres de 2009</v>
      </c>
      <c r="B59" s="26">
        <f>'Resultat net'!B59/M59</f>
        <v>-300.2716295796285</v>
      </c>
      <c r="C59" s="26">
        <f>'Resultat net'!C59/M59</f>
        <v>-183.43833504026816</v>
      </c>
      <c r="D59" s="26">
        <f>'Resultat net'!D59/M59</f>
        <v>-956.82561915180861</v>
      </c>
      <c r="E59" s="26">
        <f>'Resultat net'!E59/M59</f>
        <v>-391.8708742609748</v>
      </c>
      <c r="F59" s="26">
        <f>'Resultat net'!F59/M59</f>
        <v>-33.73163493319678</v>
      </c>
      <c r="G59" s="26">
        <f>'Resultat net'!G59/M59</f>
        <v>-467.71418346445694</v>
      </c>
      <c r="H59" s="26">
        <f>'Resultat net'!H59/M59</f>
        <v>-453.1902204273544</v>
      </c>
      <c r="I59" s="26">
        <f>'Resultat net'!I59/M59</f>
        <v>-93.933714678087611</v>
      </c>
      <c r="J59" s="26">
        <f>'Resultat net'!J59/M59</f>
        <v>60.495129416693821</v>
      </c>
      <c r="K59" s="27">
        <f>'Resultat net'!K59/M59</f>
        <v>2815.8690412457522</v>
      </c>
      <c r="M59" s="50">
        <f>'Charges par habitant'!M59</f>
        <v>171848</v>
      </c>
    </row>
    <row r="60" spans="1:13" ht="12.75"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3" ht="9.9499999999999993" customHeight="1">
      <c r="B61" s="7"/>
      <c r="C61" s="7"/>
      <c r="D61" s="7"/>
      <c r="E61" s="7"/>
      <c r="F61" s="7"/>
      <c r="G61" s="7"/>
      <c r="H61" s="7"/>
      <c r="I61" s="7"/>
      <c r="J61" s="7"/>
      <c r="K61" s="7"/>
    </row>
  </sheetData>
  <sheetProtection sheet="1" objects="1" scenarios="1"/>
  <mergeCells count="11">
    <mergeCell ref="F2:F4"/>
    <mergeCell ref="A2:A4"/>
    <mergeCell ref="B2:B4"/>
    <mergeCell ref="C2:C4"/>
    <mergeCell ref="D2:D4"/>
    <mergeCell ref="E2:E4"/>
    <mergeCell ref="G2:G4"/>
    <mergeCell ref="H2:H4"/>
    <mergeCell ref="I2:I4"/>
    <mergeCell ref="J2:J4"/>
    <mergeCell ref="K2:K4"/>
  </mergeCells>
  <printOptions horizontalCentered="1"/>
  <pageMargins left="0" right="0" top="0.39370078740157483" bottom="0.59055118110236227" header="0.31496062992125984" footer="0.31496062992125984"/>
  <pageSetup paperSize="9" scale="87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1E41EE0FB504CA906D84A5E1C2617" ma:contentTypeVersion="1" ma:contentTypeDescription="Crée un document." ma:contentTypeScope="" ma:versionID="e48c17dae35b9c0701d2ed8cf1d0938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25</Value>
      <Value>122</Value>
      <Value>121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Etat et droit</TermName>
          <TermId xmlns="http://schemas.microsoft.com/office/infopath/2007/PartnerControls">947cb90d-0fbf-4382-9b7c-7f3e8e6fd3f7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des communes</TermName>
          <TermId xmlns="http://schemas.microsoft.com/office/infopath/2007/PartnerControls">7ef8d52b-6e7a-45c1-ad7f-2791ac69a743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SCOM</TermName>
          <TermId xmlns="http://schemas.microsoft.com/office/infopath/2007/PartnerControls">beaa4e20-5140-4353-9959-2d59772728cb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A03979E5-9E6A-416C-B484-447A43AD508C}"/>
</file>

<file path=customXml/itemProps2.xml><?xml version="1.0" encoding="utf-8"?>
<ds:datastoreItem xmlns:ds="http://schemas.openxmlformats.org/officeDocument/2006/customXml" ds:itemID="{009FE783-3FDD-4049-A8BD-7CC0064EC979}"/>
</file>

<file path=customXml/itemProps3.xml><?xml version="1.0" encoding="utf-8"?>
<ds:datastoreItem xmlns:ds="http://schemas.openxmlformats.org/officeDocument/2006/customXml" ds:itemID="{26F2D0FC-EC9F-4791-81B3-11167351AC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Charges</vt:lpstr>
      <vt:lpstr>Revenus</vt:lpstr>
      <vt:lpstr>Resultat net</vt:lpstr>
      <vt:lpstr>Charges par habitant</vt:lpstr>
      <vt:lpstr>Revenus par habitant</vt:lpstr>
      <vt:lpstr>Resultat net par habitant</vt:lpstr>
      <vt:lpstr>communes</vt:lpstr>
      <vt:lpstr>Charges!Zone_d_impression</vt:lpstr>
      <vt:lpstr>'Charges par habitant'!Zone_d_impression</vt:lpstr>
      <vt:lpstr>'Resultat net par habitant'!Zone_d_impression</vt:lpstr>
      <vt:lpstr>Revenus!Zone_d_impression</vt:lpstr>
      <vt:lpstr>'Revenus par habitant'!Zone_d_impression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Tamburini Sandro</dc:creator>
  <cp:lastModifiedBy>tamburiniS</cp:lastModifiedBy>
  <cp:lastPrinted>2011-12-19T10:35:19Z</cp:lastPrinted>
  <dcterms:created xsi:type="dcterms:W3CDTF">1997-12-08T10:55:51Z</dcterms:created>
  <dcterms:modified xsi:type="dcterms:W3CDTF">2012-05-22T08:39:52Z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0x01010091C1E41EE0FB504CA906D84A5E1C2617</vt:lpwstr>
  </property>
  <property fmtid="{D5CDD505-2E9C-101B-9397-08002B2CF9AE}" pid="3" name="Entite">
    <vt:lpwstr>122;#Service des communes|7ef8d52b-6e7a-45c1-ad7f-2791ac69a743</vt:lpwstr>
  </property>
  <property fmtid="{D5CDD505-2E9C-101B-9397-08002B2CF9AE}" pid="4" name="Theme">
    <vt:lpwstr>25;#Etat et droit|947cb90d-0fbf-4382-9b7c-7f3e8e6fd3f7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>121;#SCOM|beaa4e20-5140-4353-9959-2d59772728cb</vt:lpwstr>
  </property>
</Properties>
</file>