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600" yWindow="90" windowWidth="8520" windowHeight="5475" tabRatio="601"/>
  </bookViews>
  <sheets>
    <sheet name="Indicateur financiers " sheetId="2" r:id="rId1"/>
    <sheet name="Indicateurs complémentaires" sheetId="7" r:id="rId2"/>
    <sheet name="Marge d autofinancement" sheetId="9" r:id="rId3"/>
    <sheet name="Commentaires 1 a 4" sheetId="4" r:id="rId4"/>
    <sheet name="Commnentaires 5 a 7" sheetId="6" r:id="rId5"/>
    <sheet name="Commentaires Complémentaires" sheetId="10" r:id="rId6"/>
  </sheets>
  <definedNames>
    <definedName name="communes" localSheetId="2">#REF!</definedName>
    <definedName name="communes">#REF!</definedName>
    <definedName name="numéros" localSheetId="2">#REF!</definedName>
    <definedName name="numéros">#REF!</definedName>
    <definedName name="_xlnm.Print_Area" localSheetId="3">'Commentaires 1 a 4'!$A$1:$B$63</definedName>
    <definedName name="_xlnm.Print_Area" localSheetId="5">'Commentaires Complémentaires'!$A$1:$B$50</definedName>
    <definedName name="_xlnm.Print_Area" localSheetId="1">'Indicateurs complémentaires'!$A$1:$D$60</definedName>
    <definedName name="_xlnm.Print_Area" localSheetId="2">'Marge d autofinancement'!$A$1:$I$60</definedName>
  </definedNames>
  <calcPr calcId="125725"/>
</workbook>
</file>

<file path=xl/calcChain.xml><?xml version="1.0" encoding="utf-8"?>
<calcChain xmlns="http://schemas.openxmlformats.org/spreadsheetml/2006/main">
  <c r="H60" i="9"/>
  <c r="I60" s="1"/>
  <c r="C59" i="7"/>
  <c r="C58"/>
  <c r="C57"/>
  <c r="C56"/>
  <c r="C55"/>
  <c r="C54"/>
  <c r="C53"/>
  <c r="C52"/>
  <c r="C51"/>
  <c r="C50"/>
  <c r="C49"/>
  <c r="C48"/>
  <c r="C47"/>
  <c r="C46"/>
  <c r="C45"/>
  <c r="C44"/>
  <c r="C43"/>
  <c r="C42"/>
  <c r="C41"/>
  <c r="C40"/>
  <c r="C39"/>
  <c r="C38"/>
  <c r="C37"/>
  <c r="C36"/>
  <c r="C35"/>
  <c r="C34"/>
  <c r="C33"/>
  <c r="C32"/>
  <c r="C31"/>
  <c r="C30"/>
  <c r="C29"/>
  <c r="C28"/>
  <c r="C27"/>
  <c r="C26"/>
  <c r="C25"/>
  <c r="C24"/>
  <c r="C23"/>
  <c r="C22"/>
  <c r="C21"/>
  <c r="C20"/>
  <c r="C19"/>
  <c r="C18"/>
  <c r="C17"/>
  <c r="C16"/>
  <c r="C15"/>
  <c r="C14"/>
  <c r="C13"/>
  <c r="C12"/>
  <c r="C11"/>
  <c r="C10"/>
  <c r="C9"/>
  <c r="C8"/>
  <c r="C7"/>
  <c r="C6"/>
  <c r="B57"/>
  <c r="B56"/>
  <c r="B55"/>
  <c r="B54"/>
  <c r="B53"/>
  <c r="B52"/>
  <c r="B51"/>
  <c r="B50"/>
  <c r="B49"/>
  <c r="B48"/>
  <c r="B47"/>
  <c r="B46"/>
  <c r="B45"/>
  <c r="B44"/>
  <c r="B43"/>
  <c r="B42"/>
  <c r="B41"/>
  <c r="B40"/>
  <c r="B39"/>
  <c r="B38"/>
  <c r="B37"/>
  <c r="B36"/>
  <c r="B35"/>
  <c r="B34"/>
  <c r="B33"/>
  <c r="B32"/>
  <c r="B31"/>
  <c r="B30"/>
  <c r="B29"/>
  <c r="B28"/>
  <c r="B27"/>
  <c r="B26"/>
  <c r="B25"/>
  <c r="B24"/>
  <c r="B23"/>
  <c r="B22"/>
  <c r="B21"/>
  <c r="B20"/>
  <c r="B19"/>
  <c r="B18"/>
  <c r="B17"/>
  <c r="B16"/>
  <c r="B15"/>
  <c r="B14"/>
  <c r="B13"/>
  <c r="B12"/>
  <c r="B11"/>
  <c r="B10"/>
  <c r="B9"/>
  <c r="B8"/>
  <c r="B7"/>
  <c r="B6"/>
  <c r="B58"/>
  <c r="H60"/>
  <c r="H59"/>
  <c r="H58"/>
  <c r="H57"/>
  <c r="H56"/>
  <c r="H55"/>
  <c r="H54"/>
  <c r="H53"/>
  <c r="H52"/>
  <c r="H51"/>
  <c r="H50"/>
  <c r="H49"/>
  <c r="H48"/>
  <c r="H47"/>
  <c r="H46"/>
  <c r="H45"/>
  <c r="H44"/>
  <c r="H43"/>
  <c r="H42"/>
  <c r="H41"/>
  <c r="H40"/>
  <c r="H39"/>
  <c r="H38"/>
  <c r="H37"/>
  <c r="H36"/>
  <c r="H35"/>
  <c r="H34"/>
  <c r="H33"/>
  <c r="H32"/>
  <c r="H31"/>
  <c r="H30"/>
  <c r="H29"/>
  <c r="H28"/>
  <c r="H27"/>
  <c r="H26"/>
  <c r="H25"/>
  <c r="H24"/>
  <c r="H23"/>
  <c r="H22"/>
  <c r="H21"/>
  <c r="H20"/>
  <c r="H19"/>
  <c r="H18"/>
  <c r="H17"/>
  <c r="H16"/>
  <c r="H15"/>
  <c r="H14"/>
  <c r="H13"/>
  <c r="H12"/>
  <c r="H11"/>
  <c r="H10"/>
  <c r="H9"/>
  <c r="H8"/>
  <c r="H7"/>
  <c r="B59"/>
  <c r="H6"/>
  <c r="D57" l="1"/>
  <c r="D56"/>
  <c r="D55"/>
  <c r="D54"/>
  <c r="D53"/>
  <c r="D52"/>
  <c r="D51"/>
  <c r="D50"/>
  <c r="D49"/>
  <c r="D48"/>
  <c r="D47"/>
  <c r="D46"/>
  <c r="D45"/>
  <c r="D44"/>
  <c r="D43"/>
  <c r="D42"/>
  <c r="D41"/>
  <c r="D40"/>
  <c r="D39"/>
  <c r="D38"/>
  <c r="D37"/>
  <c r="D36"/>
  <c r="D35"/>
  <c r="D34"/>
  <c r="D33"/>
  <c r="D32"/>
  <c r="D31"/>
  <c r="D30"/>
  <c r="D29"/>
  <c r="D28"/>
  <c r="D27"/>
  <c r="D26"/>
  <c r="D25"/>
  <c r="D24"/>
  <c r="D23"/>
  <c r="D22"/>
  <c r="D21"/>
  <c r="D20"/>
  <c r="D19"/>
  <c r="D18"/>
  <c r="D17"/>
  <c r="D16"/>
  <c r="D15"/>
  <c r="D14"/>
  <c r="D13"/>
  <c r="D12"/>
  <c r="D11"/>
  <c r="D10"/>
  <c r="D9"/>
  <c r="D8"/>
  <c r="D7"/>
  <c r="D6"/>
  <c r="D58"/>
  <c r="D59"/>
  <c r="N60"/>
  <c r="F59" l="1"/>
  <c r="M59" l="1"/>
  <c r="L59"/>
  <c r="N59" s="1"/>
  <c r="J59"/>
  <c r="I59"/>
  <c r="K59" s="1"/>
  <c r="G59"/>
  <c r="N58"/>
  <c r="K58"/>
  <c r="N57"/>
  <c r="K57"/>
  <c r="N56"/>
  <c r="K56"/>
  <c r="N55"/>
  <c r="K55"/>
  <c r="N54"/>
  <c r="K54"/>
  <c r="N53"/>
  <c r="K53"/>
  <c r="N52"/>
  <c r="K52"/>
  <c r="N51"/>
  <c r="K51"/>
  <c r="N50"/>
  <c r="K50"/>
  <c r="N49"/>
  <c r="K49"/>
  <c r="N48"/>
  <c r="K48"/>
  <c r="N47"/>
  <c r="K47"/>
  <c r="N46"/>
  <c r="K46"/>
  <c r="N45"/>
  <c r="K45"/>
  <c r="N44"/>
  <c r="K44"/>
  <c r="N43"/>
  <c r="K43"/>
  <c r="N42"/>
  <c r="K42"/>
  <c r="N41"/>
  <c r="K41"/>
  <c r="N40"/>
  <c r="K40"/>
  <c r="N39"/>
  <c r="K39"/>
  <c r="N38"/>
  <c r="K38"/>
  <c r="N37"/>
  <c r="K37"/>
  <c r="N36"/>
  <c r="K36"/>
  <c r="N35"/>
  <c r="K35"/>
  <c r="N34"/>
  <c r="K34"/>
  <c r="N33"/>
  <c r="K33"/>
  <c r="N32"/>
  <c r="K32"/>
  <c r="N31"/>
  <c r="K31"/>
  <c r="N30"/>
  <c r="K30"/>
  <c r="N29"/>
  <c r="K29"/>
  <c r="N28"/>
  <c r="K28"/>
  <c r="N27"/>
  <c r="K27"/>
  <c r="N26"/>
  <c r="K26"/>
  <c r="N25"/>
  <c r="K25"/>
  <c r="N24"/>
  <c r="K24"/>
  <c r="N23"/>
  <c r="K23"/>
  <c r="N22"/>
  <c r="K22"/>
  <c r="N21"/>
  <c r="K21"/>
  <c r="N20"/>
  <c r="K20"/>
  <c r="N19"/>
  <c r="K19"/>
  <c r="N18"/>
  <c r="K18"/>
  <c r="N17"/>
  <c r="K17"/>
  <c r="N16"/>
  <c r="K16"/>
  <c r="N15"/>
  <c r="K15"/>
  <c r="N14"/>
  <c r="K14"/>
  <c r="N13"/>
  <c r="K13"/>
  <c r="N12"/>
  <c r="K12"/>
  <c r="N11"/>
  <c r="K11"/>
  <c r="N10"/>
  <c r="K10"/>
  <c r="N9"/>
  <c r="K9"/>
  <c r="N8"/>
  <c r="K8"/>
  <c r="N7"/>
  <c r="K7"/>
  <c r="N6"/>
  <c r="K6"/>
  <c r="G59" i="9"/>
  <c r="D59"/>
  <c r="C59"/>
  <c r="B59"/>
  <c r="E59"/>
  <c r="H59" s="1"/>
  <c r="I59" s="1"/>
  <c r="E58"/>
  <c r="H58" s="1"/>
  <c r="I58" s="1"/>
  <c r="E57"/>
  <c r="H57" s="1"/>
  <c r="I57" s="1"/>
  <c r="E56"/>
  <c r="H56" s="1"/>
  <c r="I56" s="1"/>
  <c r="E55"/>
  <c r="H55" s="1"/>
  <c r="I55" s="1"/>
  <c r="E54"/>
  <c r="H54" s="1"/>
  <c r="I54" s="1"/>
  <c r="E53"/>
  <c r="H53" s="1"/>
  <c r="I53" s="1"/>
  <c r="E52"/>
  <c r="H52" s="1"/>
  <c r="I52" s="1"/>
  <c r="E51"/>
  <c r="H51" s="1"/>
  <c r="I51" s="1"/>
  <c r="E50"/>
  <c r="H50" s="1"/>
  <c r="I50" s="1"/>
  <c r="E49"/>
  <c r="H49" s="1"/>
  <c r="I49" s="1"/>
  <c r="E48"/>
  <c r="H48" s="1"/>
  <c r="I48" s="1"/>
  <c r="E47"/>
  <c r="H47" s="1"/>
  <c r="I47" s="1"/>
  <c r="E46"/>
  <c r="H46" s="1"/>
  <c r="I46" s="1"/>
  <c r="E45"/>
  <c r="H45" s="1"/>
  <c r="I45" s="1"/>
  <c r="E44"/>
  <c r="H44" s="1"/>
  <c r="I44" s="1"/>
  <c r="E43"/>
  <c r="H43" s="1"/>
  <c r="I43" s="1"/>
  <c r="E42"/>
  <c r="H42" s="1"/>
  <c r="I42" s="1"/>
  <c r="E41"/>
  <c r="H41" s="1"/>
  <c r="I41" s="1"/>
  <c r="E40"/>
  <c r="H40" s="1"/>
  <c r="I40" s="1"/>
  <c r="E39"/>
  <c r="H39" s="1"/>
  <c r="I39" s="1"/>
  <c r="E38"/>
  <c r="H38" s="1"/>
  <c r="I38" s="1"/>
  <c r="E37"/>
  <c r="H37" s="1"/>
  <c r="I37" s="1"/>
  <c r="E36"/>
  <c r="H36" s="1"/>
  <c r="I36" s="1"/>
  <c r="E35"/>
  <c r="H35" s="1"/>
  <c r="I35" s="1"/>
  <c r="E34"/>
  <c r="H34" s="1"/>
  <c r="I34" s="1"/>
  <c r="E33"/>
  <c r="H33" s="1"/>
  <c r="I33" s="1"/>
  <c r="E32"/>
  <c r="H32" s="1"/>
  <c r="I32" s="1"/>
  <c r="E31"/>
  <c r="H31" s="1"/>
  <c r="I31" s="1"/>
  <c r="E30"/>
  <c r="H30" s="1"/>
  <c r="I30" s="1"/>
  <c r="E29"/>
  <c r="H29" s="1"/>
  <c r="I29" s="1"/>
  <c r="E28"/>
  <c r="H28" s="1"/>
  <c r="I28" s="1"/>
  <c r="E27"/>
  <c r="H27" s="1"/>
  <c r="I27" s="1"/>
  <c r="E26"/>
  <c r="H26" s="1"/>
  <c r="I26" s="1"/>
  <c r="E25"/>
  <c r="H25" s="1"/>
  <c r="I25" s="1"/>
  <c r="E24"/>
  <c r="H24" s="1"/>
  <c r="I24" s="1"/>
  <c r="E23"/>
  <c r="H23" s="1"/>
  <c r="I23" s="1"/>
  <c r="E22"/>
  <c r="H22" s="1"/>
  <c r="I22" s="1"/>
  <c r="E21"/>
  <c r="H21" s="1"/>
  <c r="I21" s="1"/>
  <c r="E20"/>
  <c r="H20" s="1"/>
  <c r="I20" s="1"/>
  <c r="E19"/>
  <c r="H19" s="1"/>
  <c r="I19" s="1"/>
  <c r="E18"/>
  <c r="H18" s="1"/>
  <c r="I18" s="1"/>
  <c r="E17"/>
  <c r="H17" s="1"/>
  <c r="I17" s="1"/>
  <c r="E16"/>
  <c r="H16" s="1"/>
  <c r="I16" s="1"/>
  <c r="E15"/>
  <c r="H15" s="1"/>
  <c r="I15" s="1"/>
  <c r="E14"/>
  <c r="H14" s="1"/>
  <c r="I14" s="1"/>
  <c r="E13"/>
  <c r="H13" s="1"/>
  <c r="I13" s="1"/>
  <c r="E12"/>
  <c r="H12" s="1"/>
  <c r="I12" s="1"/>
  <c r="E11"/>
  <c r="H11" s="1"/>
  <c r="I11" s="1"/>
  <c r="E10"/>
  <c r="H10" s="1"/>
  <c r="I10" s="1"/>
  <c r="E9"/>
  <c r="H9" s="1"/>
  <c r="I9" s="1"/>
  <c r="E8"/>
  <c r="H8" s="1"/>
  <c r="I8" s="1"/>
  <c r="E7"/>
  <c r="H7" s="1"/>
  <c r="I7" s="1"/>
  <c r="E6"/>
  <c r="H6" s="1"/>
  <c r="I6" s="1"/>
  <c r="F6" l="1"/>
  <c r="F7"/>
  <c r="F8"/>
  <c r="F9"/>
  <c r="F10"/>
  <c r="F11"/>
  <c r="F12"/>
  <c r="F13"/>
  <c r="F14"/>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alcChain>
</file>

<file path=xl/sharedStrings.xml><?xml version="1.0" encoding="utf-8"?>
<sst xmlns="http://schemas.openxmlformats.org/spreadsheetml/2006/main" count="403" uniqueCount="265">
  <si>
    <t>Neuchâtel</t>
  </si>
  <si>
    <t>Hauterive</t>
  </si>
  <si>
    <t>Saint-Blaise</t>
  </si>
  <si>
    <t>Cornaux</t>
  </si>
  <si>
    <t>Cressier</t>
  </si>
  <si>
    <t>Enges</t>
  </si>
  <si>
    <t>Le Landeron</t>
  </si>
  <si>
    <t>Lignières</t>
  </si>
  <si>
    <t>Boudry</t>
  </si>
  <si>
    <t>Cortaillod</t>
  </si>
  <si>
    <t>Colombier</t>
  </si>
  <si>
    <t>Auvernier</t>
  </si>
  <si>
    <t>Peseux</t>
  </si>
  <si>
    <t>Corcelles-Cormondrèche</t>
  </si>
  <si>
    <t>Bôle</t>
  </si>
  <si>
    <t>Rochefort</t>
  </si>
  <si>
    <t>Brot-Dessous</t>
  </si>
  <si>
    <t>Bevaix</t>
  </si>
  <si>
    <t>Gorgier</t>
  </si>
  <si>
    <t>Saint-Aubin-Sauges</t>
  </si>
  <si>
    <t>Fresens</t>
  </si>
  <si>
    <t>Montalchez</t>
  </si>
  <si>
    <t>Vaumarcus</t>
  </si>
  <si>
    <t>La Côte-aux-Fées</t>
  </si>
  <si>
    <t>Les Verrières</t>
  </si>
  <si>
    <t>Cernier</t>
  </si>
  <si>
    <t>Chézard-Saint-Martin</t>
  </si>
  <si>
    <t>Dombresson</t>
  </si>
  <si>
    <t>Villiers</t>
  </si>
  <si>
    <t>Le Pâquier</t>
  </si>
  <si>
    <t>Savagnier</t>
  </si>
  <si>
    <t>Fenin-Vilars-Saules</t>
  </si>
  <si>
    <t>Fontaines</t>
  </si>
  <si>
    <t>Engollon</t>
  </si>
  <si>
    <t>Fontainemelon</t>
  </si>
  <si>
    <t>Les Hauts-Geneveys</t>
  </si>
  <si>
    <t>Boudevilliers</t>
  </si>
  <si>
    <t>Valangin</t>
  </si>
  <si>
    <t>Coffrane</t>
  </si>
  <si>
    <t>Les Geneveys/Coffrane</t>
  </si>
  <si>
    <t>Montmollin</t>
  </si>
  <si>
    <t>Le Locle</t>
  </si>
  <si>
    <t>Les Brenets</t>
  </si>
  <si>
    <t>Le Cerneux-Péquignot</t>
  </si>
  <si>
    <t>La Brévine</t>
  </si>
  <si>
    <t>La Chaux-du-Milieu</t>
  </si>
  <si>
    <t>Les Ponts-de-Martel</t>
  </si>
  <si>
    <t>Brot-Plamboz</t>
  </si>
  <si>
    <t>La Chaux-de-Fonds</t>
  </si>
  <si>
    <t>Les Planchettes</t>
  </si>
  <si>
    <t>La Sagne</t>
  </si>
  <si>
    <t>Ensemble des communes</t>
  </si>
  <si>
    <t>La Tène</t>
  </si>
  <si>
    <t>Val-de-Travers</t>
  </si>
  <si>
    <t>en francs</t>
  </si>
  <si>
    <t>par habitant</t>
  </si>
  <si>
    <t>&gt;100</t>
  </si>
  <si>
    <t>Degré d'autofinan-</t>
  </si>
  <si>
    <t>Quotité de la</t>
  </si>
  <si>
    <t>l'investissement net</t>
  </si>
  <si>
    <t>en % des revenus</t>
  </si>
  <si>
    <t>Commentaires</t>
  </si>
  <si>
    <t>Degré d'autofinancement</t>
  </si>
  <si>
    <t>Valeurs indicatives</t>
  </si>
  <si>
    <t>&gt; 100%</t>
  </si>
  <si>
    <t>autofinancement des investissements idéal</t>
  </si>
  <si>
    <t>70% - 100%</t>
  </si>
  <si>
    <t>bon à acceptable</t>
  </si>
  <si>
    <t>0 (zéro)</t>
  </si>
  <si>
    <t>Capacité d'autofinancement:</t>
  </si>
  <si>
    <t>C'est l'autofinancement en pour-cent des revenus du compte de fonctionnement.</t>
  </si>
  <si>
    <t>capacité d'autofinancement bonne</t>
  </si>
  <si>
    <t>10% - 20%</t>
  </si>
  <si>
    <t>moyenne</t>
  </si>
  <si>
    <t>&lt;10%</t>
  </si>
  <si>
    <t>Quotité de la charge financière</t>
  </si>
  <si>
    <t>financier) en pour-cent des revenus du compte de fonctionnement.</t>
  </si>
  <si>
    <t>&lt; 5%</t>
  </si>
  <si>
    <t>charge financière faible</t>
  </si>
  <si>
    <t>5% - 15%</t>
  </si>
  <si>
    <t>supportable</t>
  </si>
  <si>
    <t>15% - 25%</t>
  </si>
  <si>
    <t>&gt; 25%</t>
  </si>
  <si>
    <t>Quotité des intérêts</t>
  </si>
  <si>
    <t>Elle indique la part des revenus consacrée au paiement des intérêts nets.</t>
  </si>
  <si>
    <t>&lt; 2%</t>
  </si>
  <si>
    <t>charge d'intérêts faible</t>
  </si>
  <si>
    <t>2% - 5%</t>
  </si>
  <si>
    <t>5% - 8 %</t>
  </si>
  <si>
    <t>&gt; 8%</t>
  </si>
  <si>
    <t>*Indicateurs harmonisés définis par la Conférence des autorités cantonales de surveillance des</t>
  </si>
  <si>
    <t>finances communales.</t>
  </si>
  <si>
    <t xml:space="preserve">C'est l'autofinancement (amortissements du patrimoine administratif + le résultat de l'exercice) en pour-cent de </t>
  </si>
  <si>
    <t>l'investissement net.</t>
  </si>
  <si>
    <t xml:space="preserve">Il indique la part des nouveaux investissements qui est autofinancée sans devoir recourir à l'emprunt. Comme </t>
  </si>
  <si>
    <t xml:space="preserve">cet indicateur est très dépendant des investissements effectués, il doit, pour avoir un sens, être observé sur </t>
  </si>
  <si>
    <t>plusieurs années.</t>
  </si>
  <si>
    <t>Les valeurs indiquées &gt; 100 n'étaient pas significatives (pas d'investissements ou solde de</t>
  </si>
  <si>
    <t>l'investissement en recette).</t>
  </si>
  <si>
    <t>Les valeurs indiquées par un zéro sont des valeurs négatives (déficit d'exercice plus grand que</t>
  </si>
  <si>
    <t xml:space="preserve"> le total des amortissements), qui sont sans signification.</t>
  </si>
  <si>
    <t xml:space="preserve">Elle indique la mesure dans laquelle la commune peut investir en fonction de sa capacité financière. Autrement </t>
  </si>
  <si>
    <t>dit, elle montre quelle est la part des recettes structurelles de fonctionnement, disponible pour financer</t>
  </si>
  <si>
    <t>directement des investissements.</t>
  </si>
  <si>
    <t xml:space="preserve">C'est la charge financière (intérêts passifs + amortissements ordinaires du patrimoine administratif moins les </t>
  </si>
  <si>
    <t>revenus des biens + les charges des bâtiments du patrimoine financier) en pour-cent des revenus du compte</t>
  </si>
  <si>
    <t>de fonctionnement.</t>
  </si>
  <si>
    <t>Elle indique quelle part des revenus est nécessaire à la couverture des charges financières de la commune.</t>
  </si>
  <si>
    <t>Ce sont les intérêts nets (intérêts passifs moins les revenus des biens + les charges des bâtiments du patrimoine</t>
  </si>
  <si>
    <r>
      <t xml:space="preserve">élevée à très élevée </t>
    </r>
    <r>
      <rPr>
        <b/>
        <sz val="10.5"/>
        <rFont val="Arial"/>
        <family val="2"/>
      </rPr>
      <t>(en gras)</t>
    </r>
  </si>
  <si>
    <t>Quotité des</t>
  </si>
  <si>
    <t>% des revenus</t>
  </si>
  <si>
    <t>Capacité d'auto-</t>
  </si>
  <si>
    <t>Quotité d'investissement</t>
  </si>
  <si>
    <t xml:space="preserve">Dette brute en % </t>
  </si>
  <si>
    <t>des revenus*</t>
  </si>
  <si>
    <t>consolidées*</t>
  </si>
  <si>
    <t xml:space="preserve">Endettement </t>
  </si>
  <si>
    <t>Quotité d'investist</t>
  </si>
  <si>
    <t>en % dépenses</t>
  </si>
  <si>
    <t>Endettement net par habitant</t>
  </si>
  <si>
    <t>C'est le patrimoine financier moins les engagements, divisé par la population.</t>
  </si>
  <si>
    <t>&gt; 1000</t>
  </si>
  <si>
    <t>endettement net faible</t>
  </si>
  <si>
    <t>1000 - 3000</t>
  </si>
  <si>
    <t>moyen</t>
  </si>
  <si>
    <t>3000 - 5000</t>
  </si>
  <si>
    <t>haut</t>
  </si>
  <si>
    <t>&gt; 5000</t>
  </si>
  <si>
    <t>Dette brute par rapport aux revenus</t>
  </si>
  <si>
    <t>&lt; 50%</t>
  </si>
  <si>
    <t>niveau d'endettement très bon</t>
  </si>
  <si>
    <t>50% - 100%</t>
  </si>
  <si>
    <t>bon</t>
  </si>
  <si>
    <t>100% - 150%</t>
  </si>
  <si>
    <t>150% - 200%</t>
  </si>
  <si>
    <t>&gt; 200%</t>
  </si>
  <si>
    <t xml:space="preserve">activité d'investissement peu importante </t>
  </si>
  <si>
    <t>d'importance moyenne</t>
  </si>
  <si>
    <t>20% - 30%</t>
  </si>
  <si>
    <t>importante</t>
  </si>
  <si>
    <t>&gt; 30%</t>
  </si>
  <si>
    <t>Formules de calcul</t>
  </si>
  <si>
    <r>
      <t>mauvais</t>
    </r>
    <r>
      <rPr>
        <b/>
        <sz val="11"/>
        <rFont val="Arial"/>
        <family val="2"/>
      </rPr>
      <t xml:space="preserve"> (en gras)</t>
    </r>
  </si>
  <si>
    <t xml:space="preserve">Il indique le niveau d'endettement net, c'est-à-dire les dettes diminuées du patrimoine  financier, par habitant. La </t>
  </si>
  <si>
    <t>qualité de l'indicateur implique bien entendu une évaluation correcte de ce patrimoine et notamment des biens</t>
  </si>
  <si>
    <t>immobiliers qui en font partie.</t>
  </si>
  <si>
    <t>compte de fonctionnement.</t>
  </si>
  <si>
    <t xml:space="preserve">Ce sont les dettes à court, moyen et long termes, ainsi que les dettes des entités, en pour-cent des revenus du </t>
  </si>
  <si>
    <t xml:space="preserve">Elle indique l'importance de l'endettement de la commune et des entités qui en dépendent, par rapport aux </t>
  </si>
  <si>
    <t>recettes structurelles de fonctionnement.</t>
  </si>
  <si>
    <t>Ce sont les investissements bruts en pour-cent des dépenses consolidées, qui comprennent les charges totales</t>
  </si>
  <si>
    <t>du compte de fonctionnement et les dépenses reportées au bilan, sans les amortissements, les subventions</t>
  </si>
  <si>
    <t>redistribuées, les attributions aux financements spéciaux et les imputations internes.</t>
  </si>
  <si>
    <t>Elle indique l'importance des investissements par rapport aux dépenses consolidées. Elle fournit certes une</t>
  </si>
  <si>
    <t>information utile sur l'activité d'investissement, mais doit, comme le degré d'autofinancement, être observée</t>
  </si>
  <si>
    <t>sur plusieurs années car elle peut fluctuer beaucoup d'une année à l'autre.</t>
  </si>
  <si>
    <t>Les formules de calcul des indicateurs harmonisés sont disponibles sur le site Internet du service des communes</t>
  </si>
  <si>
    <r>
      <rPr>
        <b/>
        <sz val="11"/>
        <color rgb="FFFF0000"/>
        <rFont val="Arial"/>
        <family val="2"/>
      </rPr>
      <t>www.ne.ch/scom</t>
    </r>
    <r>
      <rPr>
        <sz val="11"/>
        <rFont val="Arial"/>
        <family val="2"/>
      </rPr>
      <t xml:space="preserve"> dans la rubrique </t>
    </r>
    <r>
      <rPr>
        <b/>
        <sz val="11"/>
        <rFont val="Arial"/>
        <family val="2"/>
      </rPr>
      <t>Indicateurs financiers qui se trouve dans la partie du site Finances et</t>
    </r>
  </si>
  <si>
    <t>impôts des communes.</t>
  </si>
  <si>
    <t>Poids des intérêts passifs</t>
  </si>
  <si>
    <t>Couverture des charges</t>
  </si>
  <si>
    <t>Dette consolidée par habitant</t>
  </si>
  <si>
    <t>Intérêts passifs en % des recettes</t>
  </si>
  <si>
    <t>Solde du compte de fonctionnement</t>
  </si>
  <si>
    <t>Dettes à moyen et long termes</t>
  </si>
  <si>
    <t>fiscales structurelles</t>
  </si>
  <si>
    <t>en % du total des charges</t>
  </si>
  <si>
    <t>Marge d'autofinancement</t>
  </si>
  <si>
    <t>(au sens restrictif)</t>
  </si>
  <si>
    <t xml:space="preserve">Marge d'autofinancement </t>
  </si>
  <si>
    <t>(au sens large)</t>
  </si>
  <si>
    <t>p/habitant</t>
  </si>
  <si>
    <t>Indicateurs financiers harmonisés des communes en 2009</t>
  </si>
  <si>
    <t>Saint-Aubin</t>
  </si>
  <si>
    <t>Les Geneveys-sur-Coffrane</t>
  </si>
  <si>
    <t>Les Ponts-Martel</t>
  </si>
  <si>
    <t>Chiffres de 2008</t>
  </si>
  <si>
    <t>Communes</t>
  </si>
  <si>
    <t>EXCEDENT</t>
  </si>
  <si>
    <t xml:space="preserve">Poids des </t>
  </si>
  <si>
    <t>CHARGES(-)</t>
  </si>
  <si>
    <t xml:space="preserve">TOTAL </t>
  </si>
  <si>
    <t>Couverture</t>
  </si>
  <si>
    <t>Population</t>
  </si>
  <si>
    <t>Dette consolidée</t>
  </si>
  <si>
    <t>REVENUS</t>
  </si>
  <si>
    <t>CHARGES</t>
  </si>
  <si>
    <t>des charges</t>
  </si>
  <si>
    <t>INTERETS PASSIFS</t>
  </si>
  <si>
    <t xml:space="preserve">Indicateurs financiers harmonisés des communes en 2009 </t>
  </si>
  <si>
    <t>Dettes à long et</t>
  </si>
  <si>
    <t>moyen termes</t>
  </si>
  <si>
    <t>intérêts passifs</t>
  </si>
  <si>
    <t>au 31.12.2009</t>
  </si>
  <si>
    <t xml:space="preserve">Si le pourcentage est plus grand ou égal à 0%, le compte est équilibré et même </t>
  </si>
  <si>
    <t>excédentaire.</t>
  </si>
  <si>
    <t xml:space="preserve"> </t>
  </si>
  <si>
    <t>Si le pourcentage se situe entre 0% et -2,5%, il y a déficit modéré</t>
  </si>
  <si>
    <t>déficit est exagéré.</t>
  </si>
  <si>
    <r>
      <t xml:space="preserve">Si le pourcentage est supérieur à 20% </t>
    </r>
    <r>
      <rPr>
        <b/>
        <sz val="11"/>
        <rFont val="Arial"/>
        <family val="2"/>
      </rPr>
      <t>(communes indiquées en gras)</t>
    </r>
    <r>
      <rPr>
        <sz val="11"/>
        <rFont val="Arial"/>
        <family val="2"/>
      </rPr>
      <t>, le seuil</t>
    </r>
  </si>
  <si>
    <r>
      <t xml:space="preserve">Si le pourcentage est supérieur à -2,5% </t>
    </r>
    <r>
      <rPr>
        <b/>
        <sz val="11"/>
        <rFont val="Arial"/>
        <family val="2"/>
      </rPr>
      <t>(communes indiquée en gras)</t>
    </r>
    <r>
      <rPr>
        <sz val="11"/>
        <rFont val="Arial"/>
        <family val="2"/>
      </rPr>
      <t>, le</t>
    </r>
  </si>
  <si>
    <t>Cet indicateur calcule la part des recettes fiscales structurelles, consacrée au paiement des intérêts passifs.</t>
  </si>
  <si>
    <t>Il montre une des limites de l'endettement public.</t>
  </si>
  <si>
    <t xml:space="preserve">Dans les recettes fiscales structurelles sont compris les impôts communaux des personnes physiques et </t>
  </si>
  <si>
    <t>morales, les impôts frontaliers les impôts à la source, et les impôts fonciers (voir dans le tableaux "Fiscalité").</t>
  </si>
  <si>
    <t>entre 4 et 9 %</t>
  </si>
  <si>
    <t>&gt; 9%</t>
  </si>
  <si>
    <t>&lt; 4%</t>
  </si>
  <si>
    <t>Si le pourcentage est inférieur à 4%, le seuil d'endettement est faible et la collectivité peut</t>
  </si>
  <si>
    <t>envisager de financer des investissements par un endettement supplémentaire.</t>
  </si>
  <si>
    <t>Si le pourcentage se situe entre 4 et 9%, le seuil d'endettement est moyen et la collectivité</t>
  </si>
  <si>
    <t>doit être attentive à sa capacité d'emprunt.</t>
  </si>
  <si>
    <t>&lt; 70%</t>
  </si>
  <si>
    <r>
      <rPr>
        <sz val="10.5"/>
        <color rgb="FFFF0000"/>
        <rFont val="Arial"/>
        <family val="2"/>
      </rPr>
      <t xml:space="preserve">problématique </t>
    </r>
    <r>
      <rPr>
        <b/>
        <sz val="10.5"/>
        <color rgb="FFFF0000"/>
        <rFont val="Arial"/>
        <family val="2"/>
      </rPr>
      <t>(en gras)</t>
    </r>
    <r>
      <rPr>
        <b/>
        <sz val="10.5"/>
        <rFont val="Arial"/>
        <family val="2"/>
      </rPr>
      <t xml:space="preserve">: </t>
    </r>
    <r>
      <rPr>
        <sz val="10.5"/>
        <rFont val="Arial"/>
        <family val="2"/>
      </rPr>
      <t>il y a forte augmentation de l'endettement.</t>
    </r>
  </si>
  <si>
    <t>&gt; 20%</t>
  </si>
  <si>
    <t>&lt; 10%</t>
  </si>
  <si>
    <t>&gt; -2,5%</t>
  </si>
  <si>
    <t>&lt; 0%</t>
  </si>
  <si>
    <t>entre 0 et -2,5%</t>
  </si>
  <si>
    <t>Cet indicateur, qui met en évidence un équilibre, un déficit ou un boni du compte de fonctionnement, permet</t>
  </si>
  <si>
    <t>d'apprécier l'importance relative d'un déséquilibre éventuel.</t>
  </si>
  <si>
    <t>Cet indicateur donne certes une idée de l'importance de la dette mais il doit s'apprécier avec prudence. Il</t>
  </si>
  <si>
    <t xml:space="preserve">arrive qu'une part de la dette ne soit pas supportée par la commune mais soit répartie entre plusieurs </t>
  </si>
  <si>
    <t>collectivités.</t>
  </si>
  <si>
    <t>Dans les comparaisons intercantonales, il faut également tenir compte des répartitions différentes selon les</t>
  </si>
  <si>
    <t>cantons, des tâches et des charges entre l'Etat et les communes.</t>
  </si>
  <si>
    <t>C'est pourquoi nous nous permettons, s'agissant des normes, de renvoyer à celles fixées pour l'endettement</t>
  </si>
  <si>
    <t>net par la Conférence des autorités cantonales de surveillance des finances communales.</t>
  </si>
  <si>
    <t>Les communes dont la dette est supérieure à la moyenne sont toutefois indiquées en gras.</t>
  </si>
  <si>
    <r>
      <t>faible</t>
    </r>
    <r>
      <rPr>
        <b/>
        <sz val="10.5"/>
        <color rgb="FFFF0000"/>
        <rFont val="Arial"/>
        <family val="2"/>
      </rPr>
      <t xml:space="preserve"> (en gras)</t>
    </r>
  </si>
  <si>
    <r>
      <t>à peine supportable</t>
    </r>
    <r>
      <rPr>
        <b/>
        <sz val="10.5"/>
        <color rgb="FFFF0000"/>
        <rFont val="Arial"/>
        <family val="2"/>
      </rPr>
      <t xml:space="preserve"> (en gras)</t>
    </r>
  </si>
  <si>
    <r>
      <t xml:space="preserve">forte </t>
    </r>
    <r>
      <rPr>
        <b/>
        <sz val="10.5"/>
        <color rgb="FFFF0000"/>
        <rFont val="Arial"/>
        <family val="2"/>
      </rPr>
      <t>(en gras)</t>
    </r>
  </si>
  <si>
    <r>
      <t xml:space="preserve">très forte </t>
    </r>
    <r>
      <rPr>
        <b/>
        <sz val="10.5"/>
        <color rgb="FFFF0000"/>
        <rFont val="Arial"/>
        <family val="2"/>
      </rPr>
      <t>(en gras)</t>
    </r>
  </si>
  <si>
    <r>
      <t>critique</t>
    </r>
    <r>
      <rPr>
        <b/>
        <sz val="11"/>
        <color rgb="FFFF0000"/>
        <rFont val="Arial"/>
        <family val="2"/>
      </rPr>
      <t xml:space="preserve"> (en gras)</t>
    </r>
  </si>
  <si>
    <r>
      <t xml:space="preserve">très haut </t>
    </r>
    <r>
      <rPr>
        <b/>
        <sz val="11"/>
        <color rgb="FFFF0000"/>
        <rFont val="Arial"/>
        <family val="2"/>
      </rPr>
      <t>(en gras)</t>
    </r>
  </si>
  <si>
    <r>
      <t xml:space="preserve">très importante </t>
    </r>
    <r>
      <rPr>
        <b/>
        <sz val="11"/>
        <color rgb="FFFF0000"/>
        <rFont val="Arial"/>
        <family val="2"/>
      </rPr>
      <t>(en gras)</t>
    </r>
  </si>
  <si>
    <t>d'endettement est exagéré. Cette situation bloque tout investissement dont le financement</t>
  </si>
  <si>
    <t>ne pourrait pas être assuré directement par la marge d'autofinancement. Un endettement</t>
  </si>
  <si>
    <t>supplémentaire est exclu.</t>
  </si>
  <si>
    <t>Impôt perçus en 2009</t>
  </si>
  <si>
    <t>Tableau Fiscalité</t>
  </si>
  <si>
    <t>colonne "i"</t>
  </si>
  <si>
    <t>Marge d'autofinancement en 2009</t>
  </si>
  <si>
    <t>Résultats nets du compte de fonctionnement</t>
  </si>
  <si>
    <t>Amortis-sements</t>
  </si>
  <si>
    <t>Rembour-sement d'emprunt</t>
  </si>
  <si>
    <t>Population 2009</t>
  </si>
  <si>
    <t>indicateur No 1</t>
  </si>
  <si>
    <t>indicateur No 2</t>
  </si>
  <si>
    <t>indicateur No 3</t>
  </si>
  <si>
    <t>indicateur No 4</t>
  </si>
  <si>
    <t>indicateur No 5</t>
  </si>
  <si>
    <t>indicateur No 6</t>
  </si>
  <si>
    <t>Marge d'autofinancement:</t>
  </si>
  <si>
    <t xml:space="preserve">Au sens large, elle montre le montant à disposition d'une commune pour autofinancer ses investissements. Elle est représentée par la somme des amortissements et du résultat du compte de fonctionnement. Au sens restrictif, elle déduit de cette somme les remboursements d'emprunts.
</t>
  </si>
  <si>
    <t>Commentaires complémentaires</t>
  </si>
  <si>
    <t>indicateur No 7</t>
  </si>
  <si>
    <t xml:space="preserve">cement en % de </t>
  </si>
  <si>
    <t xml:space="preserve">financement en </t>
  </si>
  <si>
    <t>charge financière</t>
  </si>
  <si>
    <t>intérêts en</t>
  </si>
  <si>
    <t>net p/habitant</t>
  </si>
  <si>
    <t>Niveau d'endet.</t>
  </si>
  <si>
    <t>commentaires (1 à 4 et 5 à 7)</t>
  </si>
</sst>
</file>

<file path=xl/styles.xml><?xml version="1.0" encoding="utf-8"?>
<styleSheet xmlns="http://schemas.openxmlformats.org/spreadsheetml/2006/main">
  <numFmts count="4">
    <numFmt numFmtId="164" formatCode="&quot;Fr.&quot;#,##0;&quot;Fr.&quot;\ \-#,##0"/>
    <numFmt numFmtId="165" formatCode="#,##0.0"/>
    <numFmt numFmtId="166" formatCode="0.0"/>
    <numFmt numFmtId="167" formatCode="#,##0_ ;[Red]\-#,##0\ "/>
  </numFmts>
  <fonts count="47">
    <font>
      <sz val="10"/>
      <name val="MS Sans Serif"/>
    </font>
    <font>
      <b/>
      <sz val="8"/>
      <name val="Arial"/>
      <family val="2"/>
    </font>
    <font>
      <sz val="8"/>
      <name val="Arial"/>
      <family val="2"/>
    </font>
    <font>
      <sz val="10"/>
      <name val="Arial"/>
      <family val="2"/>
    </font>
    <font>
      <sz val="7"/>
      <name val="Small Fonts"/>
      <family val="2"/>
    </font>
    <font>
      <sz val="7.5"/>
      <name val="Arial"/>
      <family val="2"/>
    </font>
    <font>
      <b/>
      <sz val="7.5"/>
      <name val="Arial"/>
      <family val="2"/>
    </font>
    <font>
      <b/>
      <i/>
      <sz val="8"/>
      <name val="Arial"/>
      <family val="2"/>
    </font>
    <font>
      <sz val="11"/>
      <name val="Arial"/>
      <family val="2"/>
    </font>
    <font>
      <sz val="11"/>
      <name val="MS Sans Serif"/>
      <family val="2"/>
    </font>
    <font>
      <b/>
      <sz val="11"/>
      <name val="Arial"/>
      <family val="2"/>
    </font>
    <font>
      <b/>
      <sz val="10.5"/>
      <name val="Arial"/>
      <family val="2"/>
    </font>
    <font>
      <sz val="10.5"/>
      <name val="Arial"/>
      <family val="2"/>
    </font>
    <font>
      <b/>
      <i/>
      <sz val="10.5"/>
      <name val="Arial"/>
      <family val="2"/>
    </font>
    <font>
      <b/>
      <sz val="11"/>
      <name val="MS Sans Serif"/>
      <family val="2"/>
    </font>
    <font>
      <b/>
      <sz val="12"/>
      <color rgb="FFFF0000"/>
      <name val="Arial"/>
      <family val="2"/>
    </font>
    <font>
      <sz val="12"/>
      <color rgb="FFFF0000"/>
      <name val="Arial"/>
      <family val="2"/>
    </font>
    <font>
      <b/>
      <sz val="11"/>
      <color rgb="FFFF0000"/>
      <name val="Arial"/>
      <family val="2"/>
    </font>
    <font>
      <b/>
      <sz val="9"/>
      <name val="Arial"/>
      <family val="2"/>
    </font>
    <font>
      <b/>
      <sz val="8"/>
      <color indexed="12"/>
      <name val="Arial"/>
      <family val="2"/>
    </font>
    <font>
      <b/>
      <sz val="7"/>
      <color indexed="12"/>
      <name val="Arial"/>
      <family val="2"/>
    </font>
    <font>
      <b/>
      <sz val="8"/>
      <color indexed="10"/>
      <name val="Arial"/>
      <family val="2"/>
    </font>
    <font>
      <b/>
      <sz val="7"/>
      <color indexed="10"/>
      <name val="Arial"/>
      <family val="2"/>
    </font>
    <font>
      <b/>
      <sz val="10"/>
      <color indexed="12"/>
      <name val="Arial"/>
      <family val="2"/>
    </font>
    <font>
      <sz val="7"/>
      <name val="Arial"/>
      <family val="2"/>
    </font>
    <font>
      <b/>
      <sz val="7"/>
      <name val="Arial"/>
      <family val="2"/>
    </font>
    <font>
      <b/>
      <sz val="10"/>
      <color rgb="FF009900"/>
      <name val="Arial"/>
      <family val="2"/>
    </font>
    <font>
      <b/>
      <sz val="10"/>
      <color rgb="FFFF0000"/>
      <name val="Arial"/>
      <family val="2"/>
    </font>
    <font>
      <b/>
      <sz val="10"/>
      <color rgb="FFFF6600"/>
      <name val="Arial"/>
      <family val="2"/>
    </font>
    <font>
      <b/>
      <sz val="10.5"/>
      <color rgb="FF009900"/>
      <name val="Arial"/>
      <family val="2"/>
    </font>
    <font>
      <b/>
      <sz val="10.5"/>
      <color rgb="FFFF6600"/>
      <name val="Arial"/>
      <family val="2"/>
    </font>
    <font>
      <sz val="10.5"/>
      <color rgb="FFFF0000"/>
      <name val="Arial"/>
      <family val="2"/>
    </font>
    <font>
      <b/>
      <sz val="10.5"/>
      <color rgb="FFFF0000"/>
      <name val="Arial"/>
      <family val="2"/>
    </font>
    <font>
      <b/>
      <sz val="11"/>
      <color rgb="FF009900"/>
      <name val="Arial"/>
      <family val="2"/>
    </font>
    <font>
      <sz val="11"/>
      <color rgb="FFFF0000"/>
      <name val="Arial"/>
      <family val="2"/>
    </font>
    <font>
      <b/>
      <sz val="11"/>
      <color rgb="FFFF6600"/>
      <name val="Arial"/>
      <family val="2"/>
    </font>
    <font>
      <b/>
      <sz val="12"/>
      <color rgb="FF0000FF"/>
      <name val="Arial"/>
      <family val="2"/>
    </font>
    <font>
      <b/>
      <sz val="8"/>
      <color rgb="FFFF0000"/>
      <name val="Arial"/>
      <family val="2"/>
    </font>
    <font>
      <b/>
      <sz val="8"/>
      <color rgb="FF009900"/>
      <name val="Arial"/>
      <family val="2"/>
    </font>
    <font>
      <b/>
      <sz val="8"/>
      <color rgb="FFFF3300"/>
      <name val="Arial"/>
      <family val="2"/>
    </font>
    <font>
      <b/>
      <sz val="8"/>
      <color rgb="FFFF6600"/>
      <name val="Arial"/>
      <family val="2"/>
    </font>
    <font>
      <b/>
      <sz val="10"/>
      <color rgb="FFC00000"/>
      <name val="Arial"/>
      <family val="2"/>
    </font>
    <font>
      <b/>
      <sz val="8.5"/>
      <color rgb="FFFF0000"/>
      <name val="Arial"/>
      <family val="2"/>
    </font>
    <font>
      <b/>
      <sz val="7.5"/>
      <color rgb="FFFF0000"/>
      <name val="Arial"/>
      <family val="2"/>
    </font>
    <font>
      <b/>
      <sz val="14"/>
      <color rgb="FFFF0000"/>
      <name val="Arial"/>
      <family val="2"/>
    </font>
    <font>
      <sz val="14"/>
      <color rgb="FFFF0000"/>
      <name val="Arial"/>
      <family val="2"/>
    </font>
    <font>
      <sz val="14"/>
      <name val="Arial"/>
      <family val="2"/>
    </font>
  </fonts>
  <fills count="6">
    <fill>
      <patternFill patternType="none"/>
    </fill>
    <fill>
      <patternFill patternType="gray125"/>
    </fill>
    <fill>
      <patternFill patternType="solid">
        <fgColor theme="9" tint="0.79998168889431442"/>
        <bgColor indexed="64"/>
      </patternFill>
    </fill>
    <fill>
      <patternFill patternType="solid">
        <fgColor indexed="22"/>
        <bgColor indexed="64"/>
      </patternFill>
    </fill>
    <fill>
      <patternFill patternType="solid">
        <fgColor rgb="FFF2DDDC"/>
        <bgColor indexed="64"/>
      </patternFill>
    </fill>
    <fill>
      <patternFill patternType="solid">
        <fgColor theme="5" tint="0.79998168889431442"/>
        <bgColor indexed="64"/>
      </patternFill>
    </fill>
  </fills>
  <borders count="54">
    <border>
      <left/>
      <right/>
      <top/>
      <bottom/>
      <diagonal/>
    </border>
    <border>
      <left/>
      <right style="hair">
        <color indexed="64"/>
      </right>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FF0000"/>
      </left>
      <right style="medium">
        <color rgb="FFFF0000"/>
      </right>
      <top style="medium">
        <color rgb="FFFF0000"/>
      </top>
      <bottom style="medium">
        <color rgb="FFFF0000"/>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ck">
        <color indexed="64"/>
      </left>
      <right style="medium">
        <color indexed="64"/>
      </right>
      <top style="thick">
        <color indexed="64"/>
      </top>
      <bottom/>
      <diagonal/>
    </border>
    <border>
      <left style="medium">
        <color indexed="64"/>
      </left>
      <right style="medium">
        <color indexed="64"/>
      </right>
      <top style="thick">
        <color indexed="64"/>
      </top>
      <bottom/>
      <diagonal/>
    </border>
    <border>
      <left style="medium">
        <color indexed="64"/>
      </left>
      <right style="thick">
        <color indexed="64"/>
      </right>
      <top style="thick">
        <color indexed="64"/>
      </top>
      <bottom/>
      <diagonal/>
    </border>
    <border>
      <left style="thick">
        <color indexed="64"/>
      </left>
      <right style="medium">
        <color indexed="64"/>
      </right>
      <top/>
      <bottom/>
      <diagonal/>
    </border>
    <border>
      <left style="medium">
        <color indexed="64"/>
      </left>
      <right style="thick">
        <color indexed="64"/>
      </right>
      <top/>
      <bottom style="medium">
        <color indexed="64"/>
      </bottom>
      <diagonal/>
    </border>
    <border>
      <left style="thick">
        <color indexed="64"/>
      </left>
      <right style="medium">
        <color indexed="64"/>
      </right>
      <top/>
      <bottom style="medium">
        <color indexed="64"/>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thin">
        <color indexed="64"/>
      </right>
      <top style="medium">
        <color indexed="64"/>
      </top>
      <bottom style="hair">
        <color indexed="64"/>
      </bottom>
      <diagonal/>
    </border>
    <border>
      <left style="thin">
        <color indexed="64"/>
      </left>
      <right style="thick">
        <color indexed="64"/>
      </right>
      <top style="medium">
        <color indexed="64"/>
      </top>
      <bottom style="hair">
        <color indexed="64"/>
      </bottom>
      <diagonal/>
    </border>
    <border>
      <left style="thick">
        <color indexed="64"/>
      </left>
      <right style="thin">
        <color indexed="64"/>
      </right>
      <top/>
      <bottom style="hair">
        <color indexed="64"/>
      </bottom>
      <diagonal/>
    </border>
    <border>
      <left style="thin">
        <color indexed="64"/>
      </left>
      <right style="thick">
        <color indexed="64"/>
      </right>
      <top/>
      <bottom style="hair">
        <color indexed="64"/>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style="medium">
        <color indexed="64"/>
      </bottom>
      <diagonal/>
    </border>
    <border>
      <left style="thick">
        <color indexed="64"/>
      </left>
      <right style="medium">
        <color rgb="FFFF0000"/>
      </right>
      <top style="medium">
        <color indexed="64"/>
      </top>
      <bottom style="medium">
        <color rgb="FFFF0000"/>
      </bottom>
      <diagonal/>
    </border>
    <border>
      <left style="medium">
        <color rgb="FFFF0000"/>
      </left>
      <right style="thick">
        <color indexed="64"/>
      </right>
      <top style="medium">
        <color rgb="FFFF0000"/>
      </top>
      <bottom style="medium">
        <color rgb="FFFF0000"/>
      </bottom>
      <diagonal/>
    </border>
    <border>
      <left style="thin">
        <color indexed="64"/>
      </left>
      <right style="thick">
        <color indexed="64"/>
      </right>
      <top style="hair">
        <color indexed="64"/>
      </top>
      <bottom style="hair">
        <color indexed="64"/>
      </bottom>
      <diagonal/>
    </border>
    <border>
      <left style="thin">
        <color indexed="64"/>
      </left>
      <right style="thick">
        <color indexed="64"/>
      </right>
      <top style="hair">
        <color indexed="64"/>
      </top>
      <bottom/>
      <diagonal/>
    </border>
    <border>
      <left style="thin">
        <color indexed="64"/>
      </left>
      <right style="thick">
        <color indexed="64"/>
      </right>
      <top style="hair">
        <color indexed="64"/>
      </top>
      <bottom style="medium">
        <color indexed="64"/>
      </bottom>
      <diagonal/>
    </border>
    <border>
      <left style="thick">
        <color indexed="64"/>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right style="medium">
        <color indexed="64"/>
      </right>
      <top style="medium">
        <color indexed="64"/>
      </top>
      <bottom style="medium">
        <color indexed="64"/>
      </bottom>
      <diagonal/>
    </border>
  </borders>
  <cellStyleXfs count="2">
    <xf numFmtId="0" fontId="0" fillId="0" borderId="0"/>
    <xf numFmtId="3" fontId="4" fillId="0" borderId="1" applyProtection="0">
      <alignment vertical="center"/>
      <protection locked="0"/>
    </xf>
  </cellStyleXfs>
  <cellXfs count="230">
    <xf numFmtId="0" fontId="0" fillId="0" borderId="0" xfId="0"/>
    <xf numFmtId="0" fontId="8" fillId="0" borderId="5" xfId="0" applyFont="1" applyBorder="1" applyAlignment="1"/>
    <xf numFmtId="3" fontId="8" fillId="0" borderId="5" xfId="0" applyNumberFormat="1" applyFont="1" applyBorder="1" applyAlignment="1"/>
    <xf numFmtId="3" fontId="10" fillId="0" borderId="4" xfId="0" applyNumberFormat="1" applyFont="1" applyBorder="1" applyAlignment="1"/>
    <xf numFmtId="3" fontId="8" fillId="0" borderId="6" xfId="0" applyNumberFormat="1" applyFont="1" applyBorder="1" applyAlignment="1"/>
    <xf numFmtId="3" fontId="10" fillId="0" borderId="5" xfId="0" applyNumberFormat="1" applyFont="1" applyBorder="1" applyAlignment="1"/>
    <xf numFmtId="0" fontId="12" fillId="0" borderId="0" xfId="0" applyFont="1" applyAlignment="1"/>
    <xf numFmtId="3" fontId="12" fillId="0" borderId="4" xfId="0" applyNumberFormat="1" applyFont="1" applyBorder="1" applyAlignment="1"/>
    <xf numFmtId="3" fontId="12" fillId="0" borderId="5" xfId="0" applyNumberFormat="1" applyFont="1" applyBorder="1" applyAlignment="1">
      <alignment horizontal="center"/>
    </xf>
    <xf numFmtId="166" fontId="12" fillId="0" borderId="4" xfId="0" applyNumberFormat="1" applyFont="1" applyBorder="1" applyAlignment="1"/>
    <xf numFmtId="3" fontId="12" fillId="0" borderId="5" xfId="0" applyNumberFormat="1" applyFont="1" applyBorder="1" applyAlignment="1"/>
    <xf numFmtId="165" fontId="11" fillId="3" borderId="4" xfId="0" applyNumberFormat="1" applyFont="1" applyFill="1" applyBorder="1" applyAlignment="1">
      <alignment horizontal="right"/>
    </xf>
    <xf numFmtId="1" fontId="11" fillId="0" borderId="4" xfId="0" applyNumberFormat="1" applyFont="1" applyBorder="1" applyAlignment="1">
      <alignment horizontal="right"/>
    </xf>
    <xf numFmtId="3" fontId="12" fillId="0" borderId="6" xfId="0" applyNumberFormat="1" applyFont="1" applyBorder="1" applyAlignment="1"/>
    <xf numFmtId="3" fontId="11" fillId="0" borderId="5" xfId="0" applyNumberFormat="1" applyFont="1" applyBorder="1" applyAlignment="1"/>
    <xf numFmtId="166" fontId="11" fillId="0" borderId="4" xfId="0" applyNumberFormat="1" applyFont="1" applyBorder="1" applyAlignment="1"/>
    <xf numFmtId="166" fontId="12" fillId="0" borderId="7" xfId="0" applyNumberFormat="1" applyFont="1" applyBorder="1" applyAlignment="1"/>
    <xf numFmtId="3" fontId="12" fillId="0" borderId="8" xfId="0" applyNumberFormat="1" applyFont="1" applyBorder="1" applyAlignment="1"/>
    <xf numFmtId="0" fontId="12" fillId="0" borderId="0" xfId="0" applyFont="1"/>
    <xf numFmtId="0" fontId="12" fillId="0" borderId="0" xfId="0" applyFont="1" applyAlignment="1">
      <alignment vertical="top"/>
    </xf>
    <xf numFmtId="0" fontId="3" fillId="0" borderId="0" xfId="0" applyFont="1"/>
    <xf numFmtId="3" fontId="8" fillId="0" borderId="5" xfId="1" applyFont="1" applyBorder="1" applyAlignment="1" applyProtection="1"/>
    <xf numFmtId="166" fontId="10" fillId="0" borderId="0" xfId="0" applyNumberFormat="1" applyFont="1" applyBorder="1" applyAlignment="1">
      <alignment vertical="center"/>
    </xf>
    <xf numFmtId="166" fontId="8" fillId="0" borderId="0" xfId="0" applyNumberFormat="1" applyFont="1" applyBorder="1" applyAlignment="1">
      <alignment vertical="center"/>
    </xf>
    <xf numFmtId="0" fontId="8" fillId="0" borderId="0" xfId="0" applyFont="1" applyBorder="1"/>
    <xf numFmtId="0" fontId="8" fillId="0" borderId="0" xfId="0" applyFont="1"/>
    <xf numFmtId="166" fontId="29" fillId="0" borderId="4" xfId="0" applyNumberFormat="1" applyFont="1" applyBorder="1" applyAlignment="1"/>
    <xf numFmtId="166" fontId="30" fillId="0" borderId="4" xfId="0" applyNumberFormat="1" applyFont="1" applyBorder="1" applyAlignment="1"/>
    <xf numFmtId="166" fontId="32" fillId="0" borderId="4" xfId="0" applyNumberFormat="1" applyFont="1" applyBorder="1" applyAlignment="1"/>
    <xf numFmtId="166" fontId="32" fillId="0" borderId="7" xfId="0" applyNumberFormat="1" applyFont="1" applyBorder="1" applyAlignment="1">
      <alignment vertical="center"/>
    </xf>
    <xf numFmtId="166" fontId="33" fillId="0" borderId="4" xfId="0" applyNumberFormat="1" applyFont="1" applyBorder="1" applyAlignment="1"/>
    <xf numFmtId="166" fontId="35" fillId="0" borderId="4" xfId="0" applyNumberFormat="1" applyFont="1" applyBorder="1" applyAlignment="1"/>
    <xf numFmtId="166" fontId="17" fillId="0" borderId="4" xfId="0" applyNumberFormat="1" applyFont="1" applyBorder="1" applyAlignment="1"/>
    <xf numFmtId="0" fontId="3" fillId="0" borderId="0" xfId="0" applyFont="1" applyAlignment="1">
      <alignment vertical="center"/>
    </xf>
    <xf numFmtId="0" fontId="3" fillId="0" borderId="2" xfId="0" applyFont="1" applyBorder="1"/>
    <xf numFmtId="3" fontId="8" fillId="0" borderId="3" xfId="0" applyNumberFormat="1" applyFont="1" applyBorder="1" applyAlignment="1">
      <alignment vertical="center"/>
    </xf>
    <xf numFmtId="0" fontId="3" fillId="0" borderId="4" xfId="0" applyFont="1" applyBorder="1"/>
    <xf numFmtId="3" fontId="8" fillId="0" borderId="5" xfId="0" applyNumberFormat="1" applyFont="1" applyBorder="1" applyAlignment="1">
      <alignment vertical="center"/>
    </xf>
    <xf numFmtId="166" fontId="10" fillId="0" borderId="4" xfId="0" applyNumberFormat="1" applyFont="1" applyBorder="1" applyAlignment="1">
      <alignment vertical="center"/>
    </xf>
    <xf numFmtId="166" fontId="10" fillId="0" borderId="5" xfId="0" applyNumberFormat="1" applyFont="1" applyBorder="1" applyAlignment="1">
      <alignment vertical="center"/>
    </xf>
    <xf numFmtId="166" fontId="8" fillId="0" borderId="5" xfId="0" applyNumberFormat="1" applyFont="1" applyBorder="1" applyAlignment="1">
      <alignment vertical="center"/>
    </xf>
    <xf numFmtId="166" fontId="8" fillId="0" borderId="4" xfId="0" applyNumberFormat="1" applyFont="1" applyBorder="1" applyAlignment="1">
      <alignment vertical="center"/>
    </xf>
    <xf numFmtId="0" fontId="26" fillId="0" borderId="4" xfId="0" applyFont="1" applyBorder="1"/>
    <xf numFmtId="0" fontId="28" fillId="0" borderId="4" xfId="0" applyFont="1" applyBorder="1"/>
    <xf numFmtId="0" fontId="27" fillId="0" borderId="4" xfId="0" applyFont="1" applyBorder="1"/>
    <xf numFmtId="0" fontId="3" fillId="0" borderId="5" xfId="0" applyFont="1" applyBorder="1"/>
    <xf numFmtId="0" fontId="3" fillId="0" borderId="7" xfId="0" applyFont="1" applyBorder="1"/>
    <xf numFmtId="166" fontId="10" fillId="0" borderId="8" xfId="0" applyNumberFormat="1" applyFont="1" applyBorder="1" applyAlignment="1">
      <alignment vertical="center"/>
    </xf>
    <xf numFmtId="3" fontId="31" fillId="0" borderId="5" xfId="0" applyNumberFormat="1" applyFont="1" applyBorder="1" applyAlignment="1"/>
    <xf numFmtId="3" fontId="31" fillId="0" borderId="8" xfId="0" applyNumberFormat="1" applyFont="1" applyBorder="1" applyAlignment="1">
      <alignment vertical="top"/>
    </xf>
    <xf numFmtId="3" fontId="34" fillId="0" borderId="5" xfId="0" applyNumberFormat="1" applyFont="1" applyBorder="1" applyAlignment="1"/>
    <xf numFmtId="166" fontId="17" fillId="0" borderId="5" xfId="0" applyNumberFormat="1" applyFont="1" applyBorder="1" applyAlignment="1">
      <alignment vertical="center"/>
    </xf>
    <xf numFmtId="3" fontId="36" fillId="0" borderId="4" xfId="0" applyNumberFormat="1" applyFont="1" applyBorder="1" applyAlignment="1"/>
    <xf numFmtId="3" fontId="22" fillId="4" borderId="5" xfId="1" applyNumberFormat="1" applyFont="1" applyFill="1" applyBorder="1" applyAlignment="1" applyProtection="1">
      <alignment vertical="center"/>
    </xf>
    <xf numFmtId="167" fontId="25" fillId="5" borderId="1" xfId="0" applyNumberFormat="1" applyFont="1" applyFill="1" applyBorder="1" applyAlignment="1" applyProtection="1">
      <alignment vertical="center"/>
    </xf>
    <xf numFmtId="167" fontId="20" fillId="5" borderId="1" xfId="0" applyNumberFormat="1" applyFont="1" applyFill="1" applyBorder="1" applyAlignment="1" applyProtection="1">
      <alignment vertical="center"/>
    </xf>
    <xf numFmtId="0" fontId="46" fillId="0" borderId="0" xfId="0" applyFont="1" applyAlignment="1"/>
    <xf numFmtId="3" fontId="11" fillId="0" borderId="4" xfId="0" applyNumberFormat="1" applyFont="1" applyBorder="1" applyAlignment="1"/>
    <xf numFmtId="0" fontId="12" fillId="0" borderId="5" xfId="0" applyFont="1" applyBorder="1" applyAlignment="1"/>
    <xf numFmtId="166" fontId="8" fillId="0" borderId="4" xfId="0" applyNumberFormat="1" applyFont="1" applyBorder="1" applyAlignment="1"/>
    <xf numFmtId="0" fontId="9" fillId="0" borderId="5" xfId="0" applyFont="1" applyBorder="1" applyAlignment="1"/>
    <xf numFmtId="166" fontId="10" fillId="0" borderId="4" xfId="0" applyNumberFormat="1" applyFont="1" applyBorder="1" applyAlignment="1"/>
    <xf numFmtId="3" fontId="11" fillId="0" borderId="4" xfId="0" applyNumberFormat="1" applyFont="1" applyBorder="1" applyAlignment="1"/>
    <xf numFmtId="0" fontId="12" fillId="0" borderId="5" xfId="0" applyFont="1" applyBorder="1" applyAlignment="1"/>
    <xf numFmtId="3" fontId="44" fillId="0" borderId="21" xfId="0" applyNumberFormat="1" applyFont="1" applyBorder="1" applyAlignment="1">
      <alignment horizontal="center" vertical="center"/>
    </xf>
    <xf numFmtId="0" fontId="45" fillId="0" borderId="53" xfId="0" applyFont="1" applyBorder="1" applyAlignment="1">
      <alignment vertical="center"/>
    </xf>
    <xf numFmtId="3" fontId="13" fillId="0" borderId="4" xfId="0" applyNumberFormat="1" applyFont="1" applyBorder="1" applyAlignment="1">
      <alignment horizontal="left"/>
    </xf>
    <xf numFmtId="166" fontId="8" fillId="0" borderId="4" xfId="0" applyNumberFormat="1" applyFont="1" applyBorder="1" applyAlignment="1"/>
    <xf numFmtId="0" fontId="9" fillId="0" borderId="5" xfId="0" applyFont="1" applyBorder="1" applyAlignment="1"/>
    <xf numFmtId="166" fontId="10" fillId="0" borderId="4" xfId="0" applyNumberFormat="1" applyFont="1" applyBorder="1" applyAlignment="1"/>
    <xf numFmtId="0" fontId="14" fillId="0" borderId="5" xfId="0" applyFont="1" applyBorder="1" applyAlignment="1"/>
    <xf numFmtId="3" fontId="15" fillId="0" borderId="21" xfId="0" applyNumberFormat="1" applyFont="1" applyBorder="1" applyAlignment="1">
      <alignment horizontal="center" vertical="center"/>
    </xf>
    <xf numFmtId="0" fontId="16" fillId="0" borderId="53" xfId="0" applyFont="1" applyBorder="1" applyAlignment="1">
      <alignment vertical="center"/>
    </xf>
    <xf numFmtId="3" fontId="44" fillId="0" borderId="7" xfId="0" applyNumberFormat="1" applyFont="1" applyBorder="1" applyAlignment="1">
      <alignment horizontal="center" vertical="top"/>
    </xf>
    <xf numFmtId="3" fontId="44" fillId="0" borderId="8" xfId="0" applyNumberFormat="1" applyFont="1" applyBorder="1" applyAlignment="1">
      <alignment horizontal="center" vertical="top"/>
    </xf>
    <xf numFmtId="0" fontId="41" fillId="0" borderId="0" xfId="0" applyFont="1" applyAlignment="1" applyProtection="1">
      <alignment vertical="center"/>
    </xf>
    <xf numFmtId="164" fontId="1" fillId="0" borderId="0" xfId="0" applyNumberFormat="1" applyFont="1" applyAlignment="1" applyProtection="1">
      <alignment vertical="center"/>
    </xf>
    <xf numFmtId="0" fontId="1" fillId="0" borderId="0" xfId="0" applyFont="1" applyAlignment="1" applyProtection="1">
      <alignment vertical="center"/>
    </xf>
    <xf numFmtId="0" fontId="6" fillId="2" borderId="41" xfId="0" applyFont="1" applyFill="1" applyBorder="1" applyAlignment="1" applyProtection="1">
      <alignment vertical="center"/>
    </xf>
    <xf numFmtId="0" fontId="6" fillId="2" borderId="42" xfId="0" applyFont="1" applyFill="1" applyBorder="1" applyAlignment="1" applyProtection="1">
      <alignment vertical="center"/>
    </xf>
    <xf numFmtId="0" fontId="6" fillId="2" borderId="43" xfId="0" applyFont="1" applyFill="1" applyBorder="1" applyAlignment="1" applyProtection="1">
      <alignment vertical="center"/>
    </xf>
    <xf numFmtId="0" fontId="5" fillId="0" borderId="0" xfId="0" applyFont="1" applyProtection="1"/>
    <xf numFmtId="0" fontId="18" fillId="2" borderId="34" xfId="0" applyFont="1" applyFill="1" applyBorder="1" applyAlignment="1" applyProtection="1">
      <alignment horizontal="center" vertical="center"/>
    </xf>
    <xf numFmtId="0" fontId="6" fillId="2" borderId="9" xfId="0" applyFont="1" applyFill="1" applyBorder="1" applyAlignment="1" applyProtection="1">
      <alignment vertical="center"/>
    </xf>
    <xf numFmtId="0" fontId="6" fillId="2" borderId="35" xfId="0" applyFont="1" applyFill="1" applyBorder="1" applyAlignment="1" applyProtection="1">
      <alignment vertical="center"/>
    </xf>
    <xf numFmtId="0" fontId="6" fillId="2" borderId="44" xfId="0" applyFont="1" applyFill="1" applyBorder="1" applyAlignment="1" applyProtection="1">
      <alignment vertical="center"/>
    </xf>
    <xf numFmtId="0" fontId="37" fillId="2" borderId="45" xfId="0" applyFont="1" applyFill="1" applyBorder="1" applyAlignment="1" applyProtection="1">
      <alignment vertical="center" wrapText="1"/>
    </xf>
    <xf numFmtId="0" fontId="43" fillId="0" borderId="19" xfId="0" applyFont="1" applyFill="1" applyBorder="1" applyAlignment="1" applyProtection="1">
      <alignment horizontal="center" vertical="center"/>
    </xf>
    <xf numFmtId="0" fontId="43" fillId="0" borderId="46" xfId="0" applyFont="1" applyFill="1" applyBorder="1" applyAlignment="1" applyProtection="1">
      <alignment horizontal="center" vertical="center"/>
    </xf>
    <xf numFmtId="3" fontId="1" fillId="2" borderId="32" xfId="1" applyFont="1" applyFill="1" applyBorder="1" applyAlignment="1" applyProtection="1">
      <alignment vertical="center"/>
    </xf>
    <xf numFmtId="165" fontId="2" fillId="0" borderId="10" xfId="0" applyNumberFormat="1" applyFont="1" applyFill="1" applyBorder="1" applyAlignment="1" applyProtection="1">
      <alignment vertical="center"/>
    </xf>
    <xf numFmtId="166" fontId="1" fillId="0" borderId="10" xfId="0" applyNumberFormat="1" applyFont="1" applyFill="1" applyBorder="1" applyAlignment="1" applyProtection="1">
      <alignment vertical="center"/>
    </xf>
    <xf numFmtId="166" fontId="2" fillId="0" borderId="10" xfId="0" applyNumberFormat="1" applyFont="1" applyFill="1" applyBorder="1" applyAlignment="1" applyProtection="1">
      <alignment vertical="center"/>
    </xf>
    <xf numFmtId="3" fontId="1" fillId="0" borderId="10" xfId="0" applyNumberFormat="1" applyFont="1" applyFill="1" applyBorder="1" applyAlignment="1" applyProtection="1">
      <alignment vertical="center"/>
    </xf>
    <xf numFmtId="166" fontId="2" fillId="0" borderId="33" xfId="0" applyNumberFormat="1" applyFont="1" applyFill="1" applyBorder="1" applyAlignment="1" applyProtection="1">
      <alignment vertical="center"/>
    </xf>
    <xf numFmtId="165" fontId="1" fillId="0" borderId="10" xfId="0" applyNumberFormat="1" applyFont="1" applyFill="1" applyBorder="1" applyAlignment="1" applyProtection="1">
      <alignment vertical="center"/>
    </xf>
    <xf numFmtId="166" fontId="1" fillId="0" borderId="11" xfId="0" applyNumberFormat="1" applyFont="1" applyFill="1" applyBorder="1" applyAlignment="1" applyProtection="1">
      <alignment vertical="center"/>
    </xf>
    <xf numFmtId="166" fontId="2" fillId="0" borderId="11" xfId="0" applyNumberFormat="1" applyFont="1" applyFill="1" applyBorder="1" applyAlignment="1" applyProtection="1">
      <alignment vertical="center"/>
    </xf>
    <xf numFmtId="166" fontId="2" fillId="0" borderId="47" xfId="0" applyNumberFormat="1" applyFont="1" applyFill="1" applyBorder="1" applyAlignment="1" applyProtection="1">
      <alignment vertical="center"/>
    </xf>
    <xf numFmtId="165" fontId="2" fillId="0" borderId="12" xfId="0" applyNumberFormat="1" applyFont="1" applyFill="1" applyBorder="1" applyAlignment="1" applyProtection="1">
      <alignment vertical="center"/>
    </xf>
    <xf numFmtId="166" fontId="1" fillId="0" borderId="12" xfId="0" applyNumberFormat="1" applyFont="1" applyFill="1" applyBorder="1" applyAlignment="1" applyProtection="1">
      <alignment vertical="center"/>
    </xf>
    <xf numFmtId="166" fontId="2" fillId="0" borderId="12" xfId="0" applyNumberFormat="1" applyFont="1" applyFill="1" applyBorder="1" applyAlignment="1" applyProtection="1">
      <alignment vertical="center"/>
    </xf>
    <xf numFmtId="3" fontId="2" fillId="0" borderId="10" xfId="0" applyNumberFormat="1" applyFont="1" applyFill="1" applyBorder="1" applyAlignment="1" applyProtection="1">
      <alignment vertical="center"/>
    </xf>
    <xf numFmtId="165" fontId="2" fillId="0" borderId="11" xfId="0" applyNumberFormat="1" applyFont="1" applyFill="1" applyBorder="1" applyAlignment="1" applyProtection="1">
      <alignment vertical="center"/>
    </xf>
    <xf numFmtId="165" fontId="1" fillId="3" borderId="11" xfId="0" applyNumberFormat="1" applyFont="1" applyFill="1" applyBorder="1" applyAlignment="1" applyProtection="1">
      <alignment horizontal="right" vertical="center"/>
    </xf>
    <xf numFmtId="165" fontId="1" fillId="0" borderId="11" xfId="0" applyNumberFormat="1" applyFont="1" applyFill="1" applyBorder="1" applyAlignment="1" applyProtection="1">
      <alignment vertical="center"/>
    </xf>
    <xf numFmtId="166" fontId="1" fillId="0" borderId="47" xfId="0" applyNumberFormat="1" applyFont="1" applyFill="1" applyBorder="1" applyAlignment="1" applyProtection="1">
      <alignment vertical="center"/>
    </xf>
    <xf numFmtId="165" fontId="1" fillId="0" borderId="12" xfId="0" applyNumberFormat="1" applyFont="1" applyFill="1" applyBorder="1" applyAlignment="1" applyProtection="1">
      <alignment vertical="center"/>
    </xf>
    <xf numFmtId="3" fontId="1" fillId="2" borderId="34" xfId="1" applyFont="1" applyFill="1" applyBorder="1" applyAlignment="1" applyProtection="1">
      <alignment vertical="center"/>
    </xf>
    <xf numFmtId="166" fontId="2" fillId="0" borderId="12" xfId="0" applyNumberFormat="1" applyFont="1" applyBorder="1" applyAlignment="1" applyProtection="1">
      <alignment vertical="center"/>
    </xf>
    <xf numFmtId="166" fontId="1" fillId="0" borderId="9" xfId="0" applyNumberFormat="1" applyFont="1" applyBorder="1" applyAlignment="1" applyProtection="1">
      <alignment vertical="center"/>
    </xf>
    <xf numFmtId="166" fontId="2" fillId="0" borderId="9" xfId="0" applyNumberFormat="1" applyFont="1" applyBorder="1" applyAlignment="1" applyProtection="1">
      <alignment vertical="center"/>
    </xf>
    <xf numFmtId="3" fontId="2" fillId="0" borderId="9" xfId="0" applyNumberFormat="1" applyFont="1" applyFill="1" applyBorder="1" applyAlignment="1" applyProtection="1">
      <alignment vertical="center"/>
    </xf>
    <xf numFmtId="166" fontId="2" fillId="0" borderId="48" xfId="0" applyNumberFormat="1" applyFont="1" applyFill="1" applyBorder="1" applyAlignment="1" applyProtection="1">
      <alignment vertical="center"/>
    </xf>
    <xf numFmtId="0" fontId="1" fillId="2" borderId="36" xfId="0" applyFont="1" applyFill="1" applyBorder="1" applyAlignment="1" applyProtection="1">
      <alignment vertical="center"/>
    </xf>
    <xf numFmtId="165" fontId="2" fillId="0" borderId="13" xfId="0" applyNumberFormat="1" applyFont="1" applyBorder="1" applyAlignment="1" applyProtection="1">
      <alignment vertical="center"/>
    </xf>
    <xf numFmtId="166" fontId="1" fillId="0" borderId="13" xfId="0" applyNumberFormat="1" applyFont="1" applyBorder="1" applyAlignment="1" applyProtection="1">
      <alignment vertical="center"/>
    </xf>
    <xf numFmtId="166" fontId="2" fillId="0" borderId="13" xfId="0" applyNumberFormat="1" applyFont="1" applyBorder="1" applyAlignment="1" applyProtection="1">
      <alignment vertical="center"/>
    </xf>
    <xf numFmtId="3" fontId="2" fillId="0" borderId="13" xfId="0" applyNumberFormat="1" applyFont="1" applyFill="1" applyBorder="1" applyAlignment="1" applyProtection="1">
      <alignment vertical="center"/>
    </xf>
    <xf numFmtId="166" fontId="1" fillId="0" borderId="13" xfId="0" applyNumberFormat="1" applyFont="1" applyFill="1" applyBorder="1" applyAlignment="1" applyProtection="1">
      <alignment vertical="center"/>
    </xf>
    <xf numFmtId="166" fontId="2" fillId="0" borderId="37" xfId="0" applyNumberFormat="1" applyFont="1" applyFill="1" applyBorder="1" applyAlignment="1" applyProtection="1">
      <alignment vertical="center"/>
    </xf>
    <xf numFmtId="0" fontId="1" fillId="0" borderId="38" xfId="0" applyFont="1" applyBorder="1" applyAlignment="1" applyProtection="1">
      <alignment vertical="center"/>
    </xf>
    <xf numFmtId="3" fontId="2" fillId="0" borderId="39" xfId="0" applyNumberFormat="1" applyFont="1" applyBorder="1" applyAlignment="1" applyProtection="1">
      <alignment vertical="center"/>
    </xf>
    <xf numFmtId="166" fontId="1" fillId="0" borderId="39" xfId="0" applyNumberFormat="1" applyFont="1" applyFill="1" applyBorder="1" applyAlignment="1" applyProtection="1">
      <alignment vertical="center"/>
    </xf>
    <xf numFmtId="166" fontId="2" fillId="0" borderId="39" xfId="0" applyNumberFormat="1" applyFont="1" applyFill="1" applyBorder="1" applyAlignment="1" applyProtection="1">
      <alignment vertical="center"/>
    </xf>
    <xf numFmtId="3" fontId="2" fillId="0" borderId="39" xfId="0" applyNumberFormat="1" applyFont="1" applyFill="1" applyBorder="1" applyAlignment="1" applyProtection="1">
      <alignment vertical="center"/>
    </xf>
    <xf numFmtId="166" fontId="2" fillId="0" borderId="40" xfId="0" applyNumberFormat="1" applyFont="1" applyFill="1" applyBorder="1" applyAlignment="1" applyProtection="1">
      <alignment vertical="center"/>
    </xf>
    <xf numFmtId="0" fontId="3" fillId="0" borderId="0" xfId="0" applyFont="1" applyProtection="1"/>
    <xf numFmtId="0" fontId="2" fillId="0" borderId="0" xfId="0" applyFont="1" applyProtection="1"/>
    <xf numFmtId="3" fontId="25" fillId="0" borderId="0" xfId="0" applyNumberFormat="1" applyFont="1" applyAlignment="1" applyProtection="1">
      <alignment horizontal="center"/>
    </xf>
    <xf numFmtId="0" fontId="3" fillId="0" borderId="0" xfId="0" applyFont="1" applyFill="1" applyProtection="1"/>
    <xf numFmtId="3" fontId="19" fillId="0" borderId="0" xfId="0" applyNumberFormat="1" applyFont="1" applyFill="1" applyBorder="1" applyAlignment="1" applyProtection="1">
      <alignment horizontal="left" vertical="center"/>
    </xf>
    <xf numFmtId="0" fontId="18" fillId="2" borderId="41" xfId="0" applyFont="1" applyFill="1" applyBorder="1" applyAlignment="1" applyProtection="1">
      <alignment horizontal="center" vertical="center"/>
    </xf>
    <xf numFmtId="0" fontId="1" fillId="2" borderId="42" xfId="0" applyFont="1" applyFill="1" applyBorder="1" applyAlignment="1" applyProtection="1">
      <alignment vertical="center"/>
    </xf>
    <xf numFmtId="0" fontId="1" fillId="2" borderId="43" xfId="0" applyFont="1" applyFill="1" applyBorder="1" applyAlignment="1" applyProtection="1">
      <alignment vertical="center"/>
    </xf>
    <xf numFmtId="3" fontId="20" fillId="0" borderId="14" xfId="0" applyNumberFormat="1" applyFont="1" applyFill="1" applyBorder="1" applyAlignment="1" applyProtection="1">
      <alignment horizontal="center" vertical="center"/>
    </xf>
    <xf numFmtId="3" fontId="20" fillId="0" borderId="0" xfId="0" applyNumberFormat="1" applyFont="1" applyFill="1" applyBorder="1" applyAlignment="1" applyProtection="1">
      <alignment vertical="center"/>
    </xf>
    <xf numFmtId="3" fontId="19" fillId="0" borderId="0" xfId="0" applyNumberFormat="1" applyFont="1" applyFill="1" applyBorder="1" applyAlignment="1" applyProtection="1">
      <alignment horizontal="center" vertical="center"/>
    </xf>
    <xf numFmtId="3" fontId="20" fillId="0" borderId="0" xfId="0" applyNumberFormat="1" applyFont="1" applyFill="1" applyBorder="1" applyAlignment="1" applyProtection="1">
      <alignment horizontal="center" vertical="center"/>
    </xf>
    <xf numFmtId="3" fontId="20" fillId="0" borderId="0" xfId="0" applyNumberFormat="1" applyFont="1" applyFill="1" applyBorder="1" applyAlignment="1" applyProtection="1">
      <alignment horizontal="left" vertical="center"/>
    </xf>
    <xf numFmtId="3" fontId="20" fillId="4" borderId="0" xfId="0" applyNumberFormat="1" applyFont="1" applyFill="1" applyBorder="1" applyAlignment="1" applyProtection="1">
      <alignment horizontal="center" vertical="center"/>
    </xf>
    <xf numFmtId="0" fontId="18" fillId="2" borderId="34" xfId="0" applyFont="1" applyFill="1" applyBorder="1" applyAlignment="1" applyProtection="1">
      <alignment horizontal="center" vertical="center"/>
    </xf>
    <xf numFmtId="0" fontId="1" fillId="2" borderId="9" xfId="0" applyFont="1" applyFill="1" applyBorder="1" applyAlignment="1" applyProtection="1">
      <alignment vertical="center"/>
    </xf>
    <xf numFmtId="0" fontId="1" fillId="2" borderId="35" xfId="0" applyFont="1" applyFill="1" applyBorder="1" applyAlignment="1" applyProtection="1">
      <alignment vertical="center"/>
    </xf>
    <xf numFmtId="3" fontId="20" fillId="0" borderId="14" xfId="0" quotePrefix="1" applyNumberFormat="1" applyFont="1" applyFill="1" applyBorder="1" applyAlignment="1" applyProtection="1">
      <alignment horizontal="center" vertical="center"/>
    </xf>
    <xf numFmtId="3" fontId="21" fillId="0" borderId="0" xfId="0" applyNumberFormat="1" applyFont="1" applyFill="1" applyBorder="1" applyAlignment="1" applyProtection="1">
      <alignment horizontal="center" vertical="center"/>
    </xf>
    <xf numFmtId="3" fontId="22" fillId="0" borderId="0" xfId="0" applyNumberFormat="1" applyFont="1" applyFill="1" applyBorder="1" applyAlignment="1" applyProtection="1">
      <alignment horizontal="center" vertical="center"/>
    </xf>
    <xf numFmtId="3" fontId="22" fillId="4" borderId="0" xfId="0" applyNumberFormat="1" applyFont="1" applyFill="1" applyBorder="1" applyAlignment="1" applyProtection="1">
      <alignment horizontal="center" vertical="center"/>
    </xf>
    <xf numFmtId="0" fontId="18" fillId="2" borderId="44" xfId="0" applyFont="1" applyFill="1" applyBorder="1" applyAlignment="1" applyProtection="1">
      <alignment horizontal="center" vertical="center"/>
    </xf>
    <xf numFmtId="3" fontId="24" fillId="0" borderId="14" xfId="0" applyNumberFormat="1" applyFont="1" applyFill="1" applyBorder="1" applyAlignment="1" applyProtection="1">
      <alignment vertical="center"/>
    </xf>
    <xf numFmtId="3" fontId="22" fillId="0" borderId="14" xfId="0" applyNumberFormat="1" applyFont="1" applyFill="1" applyBorder="1" applyAlignment="1" applyProtection="1">
      <alignment horizontal="center" vertical="center"/>
    </xf>
    <xf numFmtId="0" fontId="23" fillId="0" borderId="0" xfId="0" applyFont="1" applyFill="1" applyProtection="1"/>
    <xf numFmtId="0" fontId="3" fillId="4" borderId="0" xfId="0" applyFont="1" applyFill="1" applyProtection="1"/>
    <xf numFmtId="0" fontId="37" fillId="0" borderId="19" xfId="0" applyFont="1" applyFill="1" applyBorder="1" applyAlignment="1" applyProtection="1">
      <alignment horizontal="center" vertical="center"/>
    </xf>
    <xf numFmtId="0" fontId="37" fillId="0" borderId="46" xfId="0" applyFont="1" applyFill="1" applyBorder="1" applyAlignment="1" applyProtection="1">
      <alignment horizontal="center" vertical="center"/>
    </xf>
    <xf numFmtId="3" fontId="24" fillId="0" borderId="0" xfId="0" applyNumberFormat="1" applyFont="1" applyFill="1" applyBorder="1" applyAlignment="1" applyProtection="1">
      <alignment vertical="center"/>
    </xf>
    <xf numFmtId="166" fontId="37" fillId="0" borderId="10" xfId="0" applyNumberFormat="1" applyFont="1" applyFill="1" applyBorder="1" applyAlignment="1" applyProtection="1">
      <alignment vertical="center"/>
    </xf>
    <xf numFmtId="166" fontId="38" fillId="0" borderId="10" xfId="0" applyNumberFormat="1" applyFont="1" applyBorder="1" applyAlignment="1" applyProtection="1">
      <alignment vertical="center"/>
    </xf>
    <xf numFmtId="3" fontId="1" fillId="0" borderId="33" xfId="0" applyNumberFormat="1" applyFont="1" applyBorder="1" applyAlignment="1" applyProtection="1">
      <alignment vertical="center"/>
    </xf>
    <xf numFmtId="3" fontId="24" fillId="5" borderId="1" xfId="0" applyNumberFormat="1" applyFont="1" applyFill="1" applyBorder="1" applyAlignment="1" applyProtection="1">
      <alignment vertical="center"/>
    </xf>
    <xf numFmtId="3" fontId="24" fillId="5" borderId="14" xfId="0" applyNumberFormat="1" applyFont="1" applyFill="1" applyBorder="1" applyAlignment="1" applyProtection="1">
      <alignment vertical="center"/>
    </xf>
    <xf numFmtId="165" fontId="24" fillId="5" borderId="0" xfId="0" applyNumberFormat="1" applyFont="1" applyFill="1" applyBorder="1" applyAlignment="1" applyProtection="1">
      <alignment vertical="center"/>
    </xf>
    <xf numFmtId="3" fontId="24" fillId="5" borderId="0" xfId="0" applyNumberFormat="1" applyFont="1" applyFill="1" applyBorder="1" applyAlignment="1" applyProtection="1">
      <alignment vertical="center"/>
    </xf>
    <xf numFmtId="165" fontId="24" fillId="0" borderId="0" xfId="0" applyNumberFormat="1" applyFont="1" applyBorder="1" applyAlignment="1" applyProtection="1">
      <alignment vertical="center"/>
    </xf>
    <xf numFmtId="3" fontId="24" fillId="4" borderId="0" xfId="0" applyNumberFormat="1" applyFont="1" applyFill="1" applyBorder="1" applyAlignment="1" applyProtection="1">
      <alignment vertical="center"/>
    </xf>
    <xf numFmtId="3" fontId="24" fillId="0" borderId="0" xfId="0" applyNumberFormat="1" applyFont="1" applyBorder="1" applyAlignment="1" applyProtection="1">
      <alignment vertical="center"/>
    </xf>
    <xf numFmtId="166" fontId="37" fillId="0" borderId="11" xfId="0" applyNumberFormat="1" applyFont="1" applyBorder="1" applyAlignment="1" applyProtection="1">
      <alignment vertical="center"/>
    </xf>
    <xf numFmtId="3" fontId="1" fillId="0" borderId="47" xfId="0" applyNumberFormat="1" applyFont="1" applyBorder="1" applyAlignment="1" applyProtection="1">
      <alignment vertical="center"/>
    </xf>
    <xf numFmtId="166" fontId="40" fillId="0" borderId="11" xfId="0" applyNumberFormat="1" applyFont="1" applyBorder="1" applyAlignment="1" applyProtection="1">
      <alignment vertical="center"/>
    </xf>
    <xf numFmtId="3" fontId="2" fillId="0" borderId="47" xfId="0" applyNumberFormat="1" applyFont="1" applyBorder="1" applyAlignment="1" applyProtection="1">
      <alignment vertical="center"/>
    </xf>
    <xf numFmtId="166" fontId="38" fillId="0" borderId="11" xfId="0" applyNumberFormat="1" applyFont="1" applyBorder="1" applyAlignment="1" applyProtection="1">
      <alignment vertical="center"/>
    </xf>
    <xf numFmtId="166" fontId="39" fillId="0" borderId="11" xfId="0" applyNumberFormat="1" applyFont="1" applyBorder="1" applyAlignment="1" applyProtection="1">
      <alignment vertical="center"/>
    </xf>
    <xf numFmtId="166" fontId="40" fillId="0" borderId="16" xfId="0" applyNumberFormat="1" applyFont="1" applyBorder="1" applyAlignment="1" applyProtection="1">
      <alignment vertical="center"/>
    </xf>
    <xf numFmtId="166" fontId="38" fillId="0" borderId="16" xfId="0" applyNumberFormat="1" applyFont="1" applyBorder="1" applyAlignment="1" applyProtection="1">
      <alignment vertical="center"/>
    </xf>
    <xf numFmtId="3" fontId="2" fillId="0" borderId="49" xfId="0" applyNumberFormat="1" applyFont="1" applyBorder="1" applyAlignment="1" applyProtection="1">
      <alignment vertical="center"/>
    </xf>
    <xf numFmtId="166" fontId="37" fillId="0" borderId="13" xfId="0" applyNumberFormat="1" applyFont="1" applyBorder="1" applyAlignment="1" applyProtection="1">
      <alignment vertical="center"/>
    </xf>
    <xf numFmtId="166" fontId="40" fillId="0" borderId="13" xfId="0" applyNumberFormat="1" applyFont="1" applyBorder="1" applyAlignment="1" applyProtection="1">
      <alignment vertical="center"/>
    </xf>
    <xf numFmtId="3" fontId="1" fillId="0" borderId="37" xfId="0" applyNumberFormat="1" applyFont="1" applyBorder="1" applyAlignment="1" applyProtection="1">
      <alignment vertical="center"/>
    </xf>
    <xf numFmtId="3" fontId="22" fillId="4" borderId="5" xfId="0" applyNumberFormat="1" applyFont="1" applyFill="1" applyBorder="1" applyAlignment="1" applyProtection="1">
      <alignment vertical="center"/>
    </xf>
    <xf numFmtId="0" fontId="1" fillId="2" borderId="50" xfId="0" applyFont="1" applyFill="1" applyBorder="1" applyAlignment="1" applyProtection="1">
      <alignment vertical="center"/>
    </xf>
    <xf numFmtId="165" fontId="2" fillId="0" borderId="51" xfId="0" applyNumberFormat="1" applyFont="1" applyBorder="1" applyAlignment="1" applyProtection="1">
      <alignment vertical="center"/>
    </xf>
    <xf numFmtId="166" fontId="1" fillId="0" borderId="51" xfId="0" applyNumberFormat="1" applyFont="1" applyBorder="1" applyAlignment="1" applyProtection="1">
      <alignment vertical="center"/>
    </xf>
    <xf numFmtId="3" fontId="2" fillId="0" borderId="52" xfId="0" applyNumberFormat="1" applyFont="1" applyBorder="1" applyAlignment="1" applyProtection="1">
      <alignment vertical="center"/>
    </xf>
    <xf numFmtId="0" fontId="3" fillId="0" borderId="0" xfId="0" applyFont="1" applyBorder="1" applyProtection="1"/>
    <xf numFmtId="0" fontId="18" fillId="2" borderId="22" xfId="0" applyFont="1" applyFill="1" applyBorder="1" applyAlignment="1" applyProtection="1">
      <alignment horizontal="center" vertical="center"/>
    </xf>
    <xf numFmtId="0" fontId="1" fillId="2" borderId="23" xfId="0" applyFont="1" applyFill="1" applyBorder="1" applyAlignment="1" applyProtection="1">
      <alignment horizontal="center" vertical="center" wrapText="1"/>
    </xf>
    <xf numFmtId="0" fontId="1" fillId="2" borderId="23" xfId="0" applyFont="1" applyFill="1" applyBorder="1" applyAlignment="1" applyProtection="1">
      <alignment horizontal="center" vertical="center"/>
    </xf>
    <xf numFmtId="0" fontId="1" fillId="2" borderId="24" xfId="0" applyFont="1" applyFill="1" applyBorder="1" applyAlignment="1" applyProtection="1">
      <alignment horizontal="center" vertical="center"/>
    </xf>
    <xf numFmtId="0" fontId="18" fillId="2" borderId="25" xfId="0" applyFont="1" applyFill="1" applyBorder="1" applyAlignment="1" applyProtection="1">
      <alignment horizontal="center" vertical="center"/>
    </xf>
    <xf numFmtId="0" fontId="1" fillId="2" borderId="17" xfId="0" applyFont="1" applyFill="1" applyBorder="1" applyAlignment="1" applyProtection="1">
      <alignment horizontal="center" vertical="center" wrapText="1"/>
    </xf>
    <xf numFmtId="0" fontId="1" fillId="2" borderId="18" xfId="0" applyFont="1" applyFill="1" applyBorder="1" applyAlignment="1" applyProtection="1">
      <alignment horizontal="center" vertical="center"/>
    </xf>
    <xf numFmtId="0" fontId="1" fillId="2" borderId="26" xfId="0" applyFont="1" applyFill="1" applyBorder="1" applyAlignment="1" applyProtection="1">
      <alignment horizontal="center" vertical="center"/>
    </xf>
    <xf numFmtId="0" fontId="18" fillId="2" borderId="27" xfId="0" applyFont="1" applyFill="1" applyBorder="1" applyAlignment="1" applyProtection="1">
      <alignment horizontal="center" vertical="center"/>
    </xf>
    <xf numFmtId="0" fontId="1" fillId="2" borderId="18" xfId="0" applyFont="1" applyFill="1" applyBorder="1" applyAlignment="1" applyProtection="1">
      <alignment horizontal="center" vertical="center" wrapText="1"/>
    </xf>
    <xf numFmtId="0" fontId="1" fillId="2" borderId="18" xfId="0" applyFont="1" applyFill="1" applyBorder="1" applyAlignment="1" applyProtection="1">
      <alignment horizontal="center" vertical="center"/>
    </xf>
    <xf numFmtId="0" fontId="1" fillId="2" borderId="26" xfId="0" applyFont="1" applyFill="1" applyBorder="1" applyAlignment="1" applyProtection="1">
      <alignment horizontal="center" vertical="center"/>
    </xf>
    <xf numFmtId="0" fontId="42" fillId="2" borderId="28" xfId="0" applyFont="1" applyFill="1" applyBorder="1" applyAlignment="1" applyProtection="1">
      <alignment horizontal="left" vertical="center"/>
    </xf>
    <xf numFmtId="0" fontId="42" fillId="0" borderId="21" xfId="0" applyFont="1" applyFill="1" applyBorder="1" applyAlignment="1" applyProtection="1">
      <alignment horizontal="left" vertical="center" wrapText="1"/>
    </xf>
    <xf numFmtId="0" fontId="42" fillId="0" borderId="20" xfId="0" applyFont="1" applyFill="1" applyBorder="1" applyAlignment="1" applyProtection="1">
      <alignment horizontal="left" vertical="center" wrapText="1"/>
    </xf>
    <xf numFmtId="0" fontId="42" fillId="0" borderId="29" xfId="0" applyFont="1" applyFill="1" applyBorder="1" applyAlignment="1" applyProtection="1">
      <alignment horizontal="left" vertical="center" wrapText="1"/>
    </xf>
    <xf numFmtId="3" fontId="1" fillId="2" borderId="30" xfId="1" applyFont="1" applyFill="1" applyBorder="1" applyAlignment="1" applyProtection="1">
      <alignment vertical="center"/>
    </xf>
    <xf numFmtId="3" fontId="2" fillId="0" borderId="15" xfId="0" applyNumberFormat="1" applyFont="1" applyBorder="1" applyAlignment="1" applyProtection="1">
      <alignment vertical="center"/>
    </xf>
    <xf numFmtId="167" fontId="2" fillId="0" borderId="15" xfId="0" applyNumberFormat="1" applyFont="1" applyBorder="1" applyAlignment="1" applyProtection="1">
      <alignment vertical="center"/>
    </xf>
    <xf numFmtId="167" fontId="1" fillId="0" borderId="15" xfId="0" applyNumberFormat="1" applyFont="1" applyBorder="1" applyAlignment="1" applyProtection="1">
      <alignment vertical="center"/>
    </xf>
    <xf numFmtId="167" fontId="1" fillId="0" borderId="15" xfId="1" applyNumberFormat="1" applyFont="1" applyBorder="1" applyAlignment="1" applyProtection="1">
      <alignment vertical="center"/>
    </xf>
    <xf numFmtId="167" fontId="1" fillId="0" borderId="31" xfId="0" applyNumberFormat="1" applyFont="1" applyBorder="1" applyAlignment="1" applyProtection="1">
      <alignment vertical="center"/>
    </xf>
    <xf numFmtId="3" fontId="2" fillId="0" borderId="10" xfId="0" applyNumberFormat="1" applyFont="1" applyBorder="1" applyAlignment="1" applyProtection="1">
      <alignment vertical="center"/>
    </xf>
    <xf numFmtId="167" fontId="2" fillId="0" borderId="10" xfId="0" applyNumberFormat="1" applyFont="1" applyBorder="1" applyAlignment="1" applyProtection="1">
      <alignment vertical="center"/>
    </xf>
    <xf numFmtId="167" fontId="1" fillId="0" borderId="10" xfId="0" applyNumberFormat="1" applyFont="1" applyBorder="1" applyAlignment="1" applyProtection="1">
      <alignment vertical="center"/>
    </xf>
    <xf numFmtId="3" fontId="2" fillId="0" borderId="11" xfId="0" applyNumberFormat="1" applyFont="1" applyBorder="1" applyAlignment="1" applyProtection="1">
      <alignment vertical="center"/>
    </xf>
    <xf numFmtId="167" fontId="1" fillId="0" borderId="10" xfId="1" applyNumberFormat="1" applyFont="1" applyBorder="1" applyAlignment="1" applyProtection="1">
      <alignment vertical="center"/>
    </xf>
    <xf numFmtId="167" fontId="1" fillId="0" borderId="33" xfId="0" applyNumberFormat="1" applyFont="1" applyBorder="1" applyAlignment="1" applyProtection="1">
      <alignment vertical="center"/>
    </xf>
    <xf numFmtId="3" fontId="7" fillId="2" borderId="32" xfId="1" applyFont="1" applyFill="1" applyBorder="1" applyAlignment="1" applyProtection="1">
      <alignment vertical="center"/>
    </xf>
    <xf numFmtId="3" fontId="1" fillId="0" borderId="10" xfId="0" applyNumberFormat="1" applyFont="1" applyBorder="1" applyAlignment="1" applyProtection="1">
      <alignment vertical="center"/>
    </xf>
    <xf numFmtId="3" fontId="2" fillId="0" borderId="9" xfId="0" applyNumberFormat="1" applyFont="1" applyBorder="1" applyAlignment="1" applyProtection="1">
      <alignment vertical="center"/>
    </xf>
    <xf numFmtId="167" fontId="2" fillId="0" borderId="9" xfId="0" applyNumberFormat="1" applyFont="1" applyBorder="1" applyAlignment="1" applyProtection="1">
      <alignment vertical="center"/>
    </xf>
    <xf numFmtId="167" fontId="1" fillId="0" borderId="9" xfId="0" applyNumberFormat="1" applyFont="1" applyBorder="1" applyAlignment="1" applyProtection="1">
      <alignment vertical="center"/>
    </xf>
    <xf numFmtId="3" fontId="2" fillId="0" borderId="12" xfId="0" applyNumberFormat="1" applyFont="1" applyBorder="1" applyAlignment="1" applyProtection="1">
      <alignment vertical="center"/>
    </xf>
    <xf numFmtId="167" fontId="1" fillId="0" borderId="9" xfId="1" applyNumberFormat="1" applyFont="1" applyBorder="1" applyAlignment="1" applyProtection="1">
      <alignment vertical="center"/>
    </xf>
    <xf numFmtId="167" fontId="1" fillId="0" borderId="35" xfId="0" applyNumberFormat="1" applyFont="1" applyBorder="1" applyAlignment="1" applyProtection="1">
      <alignment vertical="center"/>
    </xf>
    <xf numFmtId="3" fontId="2" fillId="0" borderId="13" xfId="0" applyNumberFormat="1" applyFont="1" applyBorder="1" applyAlignment="1" applyProtection="1">
      <alignment vertical="center"/>
    </xf>
    <xf numFmtId="167" fontId="2" fillId="0" borderId="13" xfId="0" applyNumberFormat="1" applyFont="1" applyBorder="1" applyAlignment="1" applyProtection="1">
      <alignment vertical="center"/>
    </xf>
    <xf numFmtId="167" fontId="1" fillId="0" borderId="13" xfId="0" applyNumberFormat="1" applyFont="1" applyBorder="1" applyAlignment="1" applyProtection="1">
      <alignment vertical="center"/>
    </xf>
    <xf numFmtId="167" fontId="1" fillId="0" borderId="13" xfId="1" applyNumberFormat="1" applyFont="1" applyBorder="1" applyAlignment="1" applyProtection="1">
      <alignment vertical="center"/>
    </xf>
    <xf numFmtId="167" fontId="1" fillId="0" borderId="37" xfId="0" applyNumberFormat="1" applyFont="1" applyBorder="1" applyAlignment="1" applyProtection="1">
      <alignment vertical="center"/>
    </xf>
    <xf numFmtId="0" fontId="1" fillId="2" borderId="38" xfId="0" applyFont="1" applyFill="1" applyBorder="1" applyAlignment="1" applyProtection="1">
      <alignment vertical="center"/>
    </xf>
    <xf numFmtId="167" fontId="1" fillId="0" borderId="39" xfId="0" applyNumberFormat="1" applyFont="1" applyBorder="1" applyAlignment="1" applyProtection="1">
      <alignment vertical="center"/>
    </xf>
    <xf numFmtId="167" fontId="2" fillId="0" borderId="39" xfId="1" applyNumberFormat="1" applyFont="1" applyBorder="1" applyAlignment="1" applyProtection="1">
      <alignment vertical="center"/>
    </xf>
    <xf numFmtId="167" fontId="2" fillId="0" borderId="40" xfId="0" applyNumberFormat="1" applyFont="1" applyBorder="1" applyAlignment="1" applyProtection="1">
      <alignment vertical="center"/>
    </xf>
    <xf numFmtId="3" fontId="2" fillId="0" borderId="0" xfId="0" applyNumberFormat="1" applyFont="1" applyProtection="1"/>
  </cellXfs>
  <cellStyles count="2">
    <cellStyle name="cadrage" xfId="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9900"/>
      <color rgb="FFFF3300"/>
      <color rgb="FFFF6600"/>
      <color rgb="FF009900"/>
      <color rgb="FF0000FF"/>
      <color rgb="FFFFCC00"/>
      <color rgb="FFF2DDDC"/>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AX63"/>
  <sheetViews>
    <sheetView tabSelected="1" zoomScale="155" zoomScaleNormal="155" workbookViewId="0">
      <pane xSplit="1" ySplit="4" topLeftCell="B5" activePane="bottomRight" state="frozen"/>
      <selection pane="topRight" activeCell="C1" sqref="C1"/>
      <selection pane="bottomLeft" activeCell="A5" sqref="A5"/>
      <selection pane="bottomRight"/>
    </sheetView>
  </sheetViews>
  <sheetFormatPr baseColWidth="10" defaultColWidth="10.7109375" defaultRowHeight="7.5" customHeight="1"/>
  <cols>
    <col min="1" max="1" width="21.28515625" style="127" customWidth="1"/>
    <col min="2" max="2" width="14.28515625" style="127" customWidth="1"/>
    <col min="3" max="3" width="11.7109375" style="127" customWidth="1"/>
    <col min="4" max="4" width="12.7109375" style="127" customWidth="1"/>
    <col min="5" max="6" width="12.28515625" style="127" customWidth="1"/>
    <col min="7" max="7" width="12.7109375" style="127" customWidth="1"/>
    <col min="8" max="8" width="13.28515625" style="127" customWidth="1"/>
    <col min="9" max="50" width="10.7109375" style="128"/>
    <col min="51" max="16384" width="10.7109375" style="127"/>
  </cols>
  <sheetData>
    <row r="1" spans="1:8" s="77" customFormat="1" ht="20.100000000000001" customHeight="1" thickBot="1">
      <c r="A1" s="75" t="s">
        <v>173</v>
      </c>
      <c r="B1" s="76"/>
      <c r="C1" s="76"/>
      <c r="D1" s="76"/>
      <c r="E1" s="76"/>
      <c r="F1" s="76"/>
      <c r="G1" s="76"/>
      <c r="H1" s="76"/>
    </row>
    <row r="2" spans="1:8" s="81" customFormat="1" ht="12.6" customHeight="1" thickTop="1">
      <c r="A2" s="78"/>
      <c r="B2" s="79" t="s">
        <v>57</v>
      </c>
      <c r="C2" s="79" t="s">
        <v>112</v>
      </c>
      <c r="D2" s="79" t="s">
        <v>58</v>
      </c>
      <c r="E2" s="79" t="s">
        <v>110</v>
      </c>
      <c r="F2" s="79" t="s">
        <v>117</v>
      </c>
      <c r="G2" s="79" t="s">
        <v>263</v>
      </c>
      <c r="H2" s="80" t="s">
        <v>118</v>
      </c>
    </row>
    <row r="3" spans="1:8" s="81" customFormat="1" ht="12.6" customHeight="1">
      <c r="A3" s="82" t="s">
        <v>178</v>
      </c>
      <c r="B3" s="83" t="s">
        <v>258</v>
      </c>
      <c r="C3" s="83" t="s">
        <v>259</v>
      </c>
      <c r="D3" s="83" t="s">
        <v>260</v>
      </c>
      <c r="E3" s="83" t="s">
        <v>261</v>
      </c>
      <c r="F3" s="83" t="s">
        <v>262</v>
      </c>
      <c r="G3" s="83" t="s">
        <v>114</v>
      </c>
      <c r="H3" s="84" t="s">
        <v>119</v>
      </c>
    </row>
    <row r="4" spans="1:8" s="81" customFormat="1" ht="12.6" customHeight="1" thickBot="1">
      <c r="A4" s="85"/>
      <c r="B4" s="83" t="s">
        <v>59</v>
      </c>
      <c r="C4" s="83" t="s">
        <v>111</v>
      </c>
      <c r="D4" s="83" t="s">
        <v>60</v>
      </c>
      <c r="E4" s="83" t="s">
        <v>111</v>
      </c>
      <c r="F4" s="83" t="s">
        <v>54</v>
      </c>
      <c r="G4" s="83" t="s">
        <v>115</v>
      </c>
      <c r="H4" s="84" t="s">
        <v>116</v>
      </c>
    </row>
    <row r="5" spans="1:8" s="81" customFormat="1" ht="20.100000000000001" customHeight="1" thickBot="1">
      <c r="A5" s="86" t="s">
        <v>264</v>
      </c>
      <c r="B5" s="87" t="s">
        <v>248</v>
      </c>
      <c r="C5" s="87" t="s">
        <v>249</v>
      </c>
      <c r="D5" s="87" t="s">
        <v>250</v>
      </c>
      <c r="E5" s="87" t="s">
        <v>251</v>
      </c>
      <c r="F5" s="87" t="s">
        <v>252</v>
      </c>
      <c r="G5" s="87" t="s">
        <v>253</v>
      </c>
      <c r="H5" s="88" t="s">
        <v>257</v>
      </c>
    </row>
    <row r="6" spans="1:8" s="81" customFormat="1" ht="14.25" customHeight="1">
      <c r="A6" s="89" t="s">
        <v>0</v>
      </c>
      <c r="B6" s="90">
        <v>164.83373542171572</v>
      </c>
      <c r="C6" s="91">
        <v>9.0863650755355607</v>
      </c>
      <c r="D6" s="92">
        <v>4.1840289014673138</v>
      </c>
      <c r="E6" s="92">
        <v>-1.4944396657938994</v>
      </c>
      <c r="F6" s="93">
        <v>-5596.1901337639783</v>
      </c>
      <c r="G6" s="91">
        <v>189.68770051511677</v>
      </c>
      <c r="H6" s="94">
        <v>6.6475639819798902</v>
      </c>
    </row>
    <row r="7" spans="1:8" s="81" customFormat="1" ht="14.25" customHeight="1">
      <c r="A7" s="89" t="s">
        <v>1</v>
      </c>
      <c r="B7" s="95">
        <v>10.789306471578882</v>
      </c>
      <c r="C7" s="96">
        <v>1.8123762598546354</v>
      </c>
      <c r="D7" s="97">
        <v>7.5113239980928004</v>
      </c>
      <c r="E7" s="97">
        <v>0.76380441429554458</v>
      </c>
      <c r="F7" s="93">
        <v>-5369.0368869071744</v>
      </c>
      <c r="G7" s="96">
        <v>174.48671365985541</v>
      </c>
      <c r="H7" s="98">
        <v>17.659137692584373</v>
      </c>
    </row>
    <row r="8" spans="1:8" s="81" customFormat="1" ht="14.25" customHeight="1">
      <c r="A8" s="89" t="s">
        <v>2</v>
      </c>
      <c r="B8" s="99">
        <v>339.05775318560296</v>
      </c>
      <c r="C8" s="100">
        <v>3.6922172741673349</v>
      </c>
      <c r="D8" s="101">
        <v>5.3386906972840809</v>
      </c>
      <c r="E8" s="101">
        <v>0.7516810128585889</v>
      </c>
      <c r="F8" s="102">
        <v>-1947.8028985507246</v>
      </c>
      <c r="G8" s="97">
        <v>107.43391270335695</v>
      </c>
      <c r="H8" s="98">
        <v>7.4125067884256479</v>
      </c>
    </row>
    <row r="9" spans="1:8" s="81" customFormat="1" ht="14.25" customHeight="1">
      <c r="A9" s="89" t="s">
        <v>52</v>
      </c>
      <c r="B9" s="99">
        <v>0</v>
      </c>
      <c r="C9" s="103">
        <v>-2.3410926673547028</v>
      </c>
      <c r="D9" s="103">
        <v>3.6439284534708425</v>
      </c>
      <c r="E9" s="103">
        <v>-1.9915074925389786</v>
      </c>
      <c r="F9" s="102">
        <v>-4210.2016062602961</v>
      </c>
      <c r="G9" s="96">
        <v>174.33063290195793</v>
      </c>
      <c r="H9" s="98">
        <v>0.7537451800119338</v>
      </c>
    </row>
    <row r="10" spans="1:8" s="81" customFormat="1" ht="14.25" customHeight="1">
      <c r="A10" s="89" t="s">
        <v>3</v>
      </c>
      <c r="B10" s="104" t="s">
        <v>56</v>
      </c>
      <c r="C10" s="96">
        <v>1.8624519829726973</v>
      </c>
      <c r="D10" s="97">
        <v>4.8305590162002847</v>
      </c>
      <c r="E10" s="97">
        <v>-0.89514516373115272</v>
      </c>
      <c r="F10" s="102">
        <v>-1590.6564580559254</v>
      </c>
      <c r="G10" s="97">
        <v>79.172355041073558</v>
      </c>
      <c r="H10" s="98">
        <v>2.9221168315666004</v>
      </c>
    </row>
    <row r="11" spans="1:8" s="81" customFormat="1" ht="14.25" customHeight="1">
      <c r="A11" s="89" t="s">
        <v>4</v>
      </c>
      <c r="B11" s="103">
        <v>85.543162745760242</v>
      </c>
      <c r="C11" s="96">
        <v>4.5465957903658065</v>
      </c>
      <c r="D11" s="97">
        <v>6.9076445748160396</v>
      </c>
      <c r="E11" s="97">
        <v>1.0838779894548969</v>
      </c>
      <c r="F11" s="102">
        <v>-879.15847280334731</v>
      </c>
      <c r="G11" s="97">
        <v>72.326353036639162</v>
      </c>
      <c r="H11" s="98">
        <v>6.1722300659436904</v>
      </c>
    </row>
    <row r="12" spans="1:8" s="81" customFormat="1" ht="14.25" customHeight="1">
      <c r="A12" s="89" t="s">
        <v>5</v>
      </c>
      <c r="B12" s="105">
        <v>60.569893913475028</v>
      </c>
      <c r="C12" s="97">
        <v>18.985176660398501</v>
      </c>
      <c r="D12" s="97">
        <v>7.1729655764830911</v>
      </c>
      <c r="E12" s="97">
        <v>-2.3609554776700046</v>
      </c>
      <c r="F12" s="102">
        <v>881.93262411347519</v>
      </c>
      <c r="G12" s="96">
        <v>153.20984221292858</v>
      </c>
      <c r="H12" s="106">
        <v>33.546049771583753</v>
      </c>
    </row>
    <row r="13" spans="1:8" s="81" customFormat="1" ht="14.25" customHeight="1">
      <c r="A13" s="89" t="s">
        <v>6</v>
      </c>
      <c r="B13" s="105">
        <v>28.733975977526153</v>
      </c>
      <c r="C13" s="96">
        <v>2.1515500070387517</v>
      </c>
      <c r="D13" s="97">
        <v>8.5559680462526355</v>
      </c>
      <c r="E13" s="97">
        <v>1.1193603648655772</v>
      </c>
      <c r="F13" s="93">
        <v>-7101.2199367088606</v>
      </c>
      <c r="G13" s="96">
        <v>195.39488364219463</v>
      </c>
      <c r="H13" s="98">
        <v>9.0245891967328298</v>
      </c>
    </row>
    <row r="14" spans="1:8" s="81" customFormat="1" ht="14.25" customHeight="1">
      <c r="A14" s="89" t="s">
        <v>7</v>
      </c>
      <c r="B14" s="105">
        <v>4.360988714472521</v>
      </c>
      <c r="C14" s="96">
        <v>6.2397070041852798</v>
      </c>
      <c r="D14" s="97">
        <v>5.9309201105423215</v>
      </c>
      <c r="E14" s="97">
        <v>-0.8038140868728727</v>
      </c>
      <c r="F14" s="93">
        <v>-8555.8027139874739</v>
      </c>
      <c r="G14" s="96">
        <v>312.50834599509716</v>
      </c>
      <c r="H14" s="106">
        <v>61.895557938797232</v>
      </c>
    </row>
    <row r="15" spans="1:8" s="81" customFormat="1" ht="14.25" customHeight="1">
      <c r="A15" s="89" t="s">
        <v>8</v>
      </c>
      <c r="B15" s="103">
        <v>75.59123488158302</v>
      </c>
      <c r="C15" s="96">
        <v>3.9886067997294772</v>
      </c>
      <c r="D15" s="97">
        <v>7.2003110259907421</v>
      </c>
      <c r="E15" s="97">
        <v>2.4414256866716744</v>
      </c>
      <c r="F15" s="102">
        <v>-4356.303805113751</v>
      </c>
      <c r="G15" s="97">
        <v>148.40423932065133</v>
      </c>
      <c r="H15" s="98">
        <v>8.0214888598569978</v>
      </c>
    </row>
    <row r="16" spans="1:8" s="81" customFormat="1" ht="14.25" customHeight="1">
      <c r="A16" s="89" t="s">
        <v>9</v>
      </c>
      <c r="B16" s="103">
        <v>120.99278271564829</v>
      </c>
      <c r="C16" s="96">
        <v>4.0713354746917103</v>
      </c>
      <c r="D16" s="97">
        <v>7.8440992739451971</v>
      </c>
      <c r="E16" s="97">
        <v>2.3768921811694654</v>
      </c>
      <c r="F16" s="102">
        <v>-3346.1614329942504</v>
      </c>
      <c r="G16" s="97">
        <v>105.75644272847209</v>
      </c>
      <c r="H16" s="98">
        <v>4.3715858909137539</v>
      </c>
    </row>
    <row r="17" spans="1:8" s="81" customFormat="1" ht="14.25" customHeight="1">
      <c r="A17" s="89" t="s">
        <v>10</v>
      </c>
      <c r="B17" s="103">
        <v>1894.5872531115238</v>
      </c>
      <c r="C17" s="105">
        <v>5.3726278906882872</v>
      </c>
      <c r="D17" s="103">
        <v>7.8873050770169861</v>
      </c>
      <c r="E17" s="103">
        <v>2.5435393528590473</v>
      </c>
      <c r="F17" s="102">
        <v>-3258.8917710196779</v>
      </c>
      <c r="G17" s="97">
        <v>129.2980494841222</v>
      </c>
      <c r="H17" s="98">
        <v>3.7451959575398575</v>
      </c>
    </row>
    <row r="18" spans="1:8" s="81" customFormat="1" ht="14.25" customHeight="1">
      <c r="A18" s="89" t="s">
        <v>11</v>
      </c>
      <c r="B18" s="103">
        <v>80.312368036132852</v>
      </c>
      <c r="C18" s="96">
        <v>1.3716681559818362</v>
      </c>
      <c r="D18" s="97">
        <v>1.6762452157339833</v>
      </c>
      <c r="E18" s="97">
        <v>-2.1068173981139617</v>
      </c>
      <c r="F18" s="102">
        <v>-320.13647798742136</v>
      </c>
      <c r="G18" s="97">
        <v>105.52447188817541</v>
      </c>
      <c r="H18" s="98">
        <v>2.8365710052340964</v>
      </c>
    </row>
    <row r="19" spans="1:8" s="81" customFormat="1" ht="14.25" customHeight="1">
      <c r="A19" s="89" t="s">
        <v>12</v>
      </c>
      <c r="B19" s="103">
        <v>603.84439229610609</v>
      </c>
      <c r="C19" s="96">
        <v>9.6271873439970612</v>
      </c>
      <c r="D19" s="97">
        <v>4.8641243685215549</v>
      </c>
      <c r="E19" s="97">
        <v>-1.1818612377013271</v>
      </c>
      <c r="F19" s="102">
        <v>-4002.1759098786829</v>
      </c>
      <c r="G19" s="97">
        <v>145.69567696544365</v>
      </c>
      <c r="H19" s="98">
        <v>2.96388140556616</v>
      </c>
    </row>
    <row r="20" spans="1:8" s="81" customFormat="1" ht="14.25" customHeight="1">
      <c r="A20" s="89" t="s">
        <v>13</v>
      </c>
      <c r="B20" s="105">
        <v>45.156141902673532</v>
      </c>
      <c r="C20" s="103">
        <v>14.103642337519581</v>
      </c>
      <c r="D20" s="97">
        <v>9.0242466807780612</v>
      </c>
      <c r="E20" s="97">
        <v>3.8331376677753894</v>
      </c>
      <c r="F20" s="102">
        <v>-3843.5489082969434</v>
      </c>
      <c r="G20" s="96">
        <v>151.00748192739326</v>
      </c>
      <c r="H20" s="98">
        <v>27.067794957135565</v>
      </c>
    </row>
    <row r="21" spans="1:8" s="81" customFormat="1" ht="14.25" customHeight="1">
      <c r="A21" s="89" t="s">
        <v>14</v>
      </c>
      <c r="B21" s="103">
        <v>0</v>
      </c>
      <c r="C21" s="103">
        <v>-0.82507573741839468</v>
      </c>
      <c r="D21" s="97">
        <v>6.2959176137118353</v>
      </c>
      <c r="E21" s="97">
        <v>2.1686055900133012</v>
      </c>
      <c r="F21" s="102">
        <v>-2763.7147707979625</v>
      </c>
      <c r="G21" s="97">
        <v>111.86387898300447</v>
      </c>
      <c r="H21" s="98">
        <v>6.1442102491742148</v>
      </c>
    </row>
    <row r="22" spans="1:8" s="81" customFormat="1" ht="14.25" customHeight="1">
      <c r="A22" s="89" t="s">
        <v>15</v>
      </c>
      <c r="B22" s="103">
        <v>484.83772905592446</v>
      </c>
      <c r="C22" s="103">
        <v>12.502890467064443</v>
      </c>
      <c r="D22" s="97">
        <v>6.8392173315908789</v>
      </c>
      <c r="E22" s="97">
        <v>0.48483205510456479</v>
      </c>
      <c r="F22" s="102">
        <v>-3207.4911955514367</v>
      </c>
      <c r="G22" s="97">
        <v>120.83882922272326</v>
      </c>
      <c r="H22" s="98">
        <v>3.6194906483410976</v>
      </c>
    </row>
    <row r="23" spans="1:8" s="81" customFormat="1" ht="14.25" customHeight="1">
      <c r="A23" s="89" t="s">
        <v>16</v>
      </c>
      <c r="B23" s="103">
        <v>262.07628441226041</v>
      </c>
      <c r="C23" s="103">
        <v>12.257196161268755</v>
      </c>
      <c r="D23" s="97">
        <v>1.863600664508086</v>
      </c>
      <c r="E23" s="97">
        <v>-5.0033721741618473</v>
      </c>
      <c r="F23" s="102">
        <v>6113.0196078431372</v>
      </c>
      <c r="G23" s="97">
        <v>25.501498799207649</v>
      </c>
      <c r="H23" s="98">
        <v>5.236302063924791</v>
      </c>
    </row>
    <row r="24" spans="1:8" s="81" customFormat="1" ht="14.25" customHeight="1">
      <c r="A24" s="89" t="s">
        <v>17</v>
      </c>
      <c r="B24" s="104" t="s">
        <v>56</v>
      </c>
      <c r="C24" s="105">
        <v>8.5411234710367161</v>
      </c>
      <c r="D24" s="97">
        <v>8.2394549463353819</v>
      </c>
      <c r="E24" s="97">
        <v>3.0613589955284488</v>
      </c>
      <c r="F24" s="102">
        <v>-3017.4839135021098</v>
      </c>
      <c r="G24" s="97">
        <v>121.17782950477559</v>
      </c>
      <c r="H24" s="98">
        <v>2.0656781167364486</v>
      </c>
    </row>
    <row r="25" spans="1:8" s="81" customFormat="1" ht="14.25" customHeight="1">
      <c r="A25" s="89" t="s">
        <v>18</v>
      </c>
      <c r="B25" s="103">
        <v>83.12835820895522</v>
      </c>
      <c r="C25" s="96">
        <v>0.87941626566404962</v>
      </c>
      <c r="D25" s="97">
        <v>4.7483299364690588</v>
      </c>
      <c r="E25" s="97">
        <v>0.67206754401976099</v>
      </c>
      <c r="F25" s="102">
        <v>-1818.0330535152152</v>
      </c>
      <c r="G25" s="97">
        <v>99.19391052867924</v>
      </c>
      <c r="H25" s="98">
        <v>3.4933324552041873</v>
      </c>
    </row>
    <row r="26" spans="1:8" s="81" customFormat="1" ht="14.25" customHeight="1">
      <c r="A26" s="89" t="s">
        <v>174</v>
      </c>
      <c r="B26" s="103">
        <v>144.30350621454818</v>
      </c>
      <c r="C26" s="105">
        <v>9.4863067963084884</v>
      </c>
      <c r="D26" s="103">
        <v>6.5263679046291099</v>
      </c>
      <c r="E26" s="103">
        <v>0.68445266567709351</v>
      </c>
      <c r="F26" s="102">
        <v>-2038.4417654270535</v>
      </c>
      <c r="G26" s="97">
        <v>95.88642405884633</v>
      </c>
      <c r="H26" s="98">
        <v>8.4934522546279361</v>
      </c>
    </row>
    <row r="27" spans="1:8" s="81" customFormat="1" ht="14.25" customHeight="1">
      <c r="A27" s="89" t="s">
        <v>20</v>
      </c>
      <c r="B27" s="103">
        <v>0</v>
      </c>
      <c r="C27" s="103">
        <v>-1.8245342131787745</v>
      </c>
      <c r="D27" s="103">
        <v>-0.66334594249847878</v>
      </c>
      <c r="E27" s="103">
        <v>-5.5572199120953449</v>
      </c>
      <c r="F27" s="102">
        <v>2938.8761904761905</v>
      </c>
      <c r="G27" s="97">
        <v>19.514400954994407</v>
      </c>
      <c r="H27" s="98">
        <v>7.9185962527085012</v>
      </c>
    </row>
    <row r="28" spans="1:8" s="81" customFormat="1" ht="14.25" customHeight="1">
      <c r="A28" s="89" t="s">
        <v>21</v>
      </c>
      <c r="B28" s="103">
        <v>283.2440125419734</v>
      </c>
      <c r="C28" s="103">
        <v>12.964269174592996</v>
      </c>
      <c r="D28" s="103">
        <v>4.8133050377359456</v>
      </c>
      <c r="E28" s="103">
        <v>-1.0682096927688463</v>
      </c>
      <c r="F28" s="102">
        <v>488.20338983050846</v>
      </c>
      <c r="G28" s="97">
        <v>84.483874776575774</v>
      </c>
      <c r="H28" s="98">
        <v>18.217720208247442</v>
      </c>
    </row>
    <row r="29" spans="1:8" s="81" customFormat="1" ht="14.25" customHeight="1">
      <c r="A29" s="89" t="s">
        <v>22</v>
      </c>
      <c r="B29" s="103">
        <v>186.38701242100674</v>
      </c>
      <c r="C29" s="105">
        <v>6.7319611727510349</v>
      </c>
      <c r="D29" s="103">
        <v>14.88574642025389</v>
      </c>
      <c r="E29" s="103">
        <v>3.057807203331468</v>
      </c>
      <c r="F29" s="93">
        <v>-6251.9842519685035</v>
      </c>
      <c r="G29" s="96">
        <v>207.58369218670038</v>
      </c>
      <c r="H29" s="98">
        <v>3.8373575833594651</v>
      </c>
    </row>
    <row r="30" spans="1:8" s="81" customFormat="1" ht="14.25" customHeight="1">
      <c r="A30" s="89" t="s">
        <v>53</v>
      </c>
      <c r="B30" s="103">
        <v>82.870022174134917</v>
      </c>
      <c r="C30" s="105">
        <v>7.1142757596653228</v>
      </c>
      <c r="D30" s="103">
        <v>6.1171860590460998</v>
      </c>
      <c r="E30" s="103">
        <v>0.34844966084454371</v>
      </c>
      <c r="F30" s="102">
        <v>-3442.5570692194406</v>
      </c>
      <c r="G30" s="97">
        <v>106.11833176096894</v>
      </c>
      <c r="H30" s="98">
        <v>9.5339777395701937</v>
      </c>
    </row>
    <row r="31" spans="1:8" s="81" customFormat="1" ht="14.25" customHeight="1">
      <c r="A31" s="89" t="s">
        <v>23</v>
      </c>
      <c r="B31" s="103">
        <v>0</v>
      </c>
      <c r="C31" s="103">
        <v>-8.2983013584429255</v>
      </c>
      <c r="D31" s="103">
        <v>2.1513482756982993</v>
      </c>
      <c r="E31" s="103">
        <v>-1.8758879032135352</v>
      </c>
      <c r="F31" s="102">
        <v>6273.8248337028826</v>
      </c>
      <c r="G31" s="97">
        <v>125.33755362707694</v>
      </c>
      <c r="H31" s="98">
        <v>14.307082037135011</v>
      </c>
    </row>
    <row r="32" spans="1:8" s="81" customFormat="1" ht="14.25" customHeight="1">
      <c r="A32" s="89" t="s">
        <v>24</v>
      </c>
      <c r="B32" s="103">
        <v>117.99395365823966</v>
      </c>
      <c r="C32" s="105">
        <v>3.0649993095720718</v>
      </c>
      <c r="D32" s="103">
        <v>9.4198086407845789</v>
      </c>
      <c r="E32" s="103">
        <v>4.1286536022945395</v>
      </c>
      <c r="F32" s="93">
        <v>-7719.5927051671733</v>
      </c>
      <c r="G32" s="96">
        <v>201.62385579025073</v>
      </c>
      <c r="H32" s="98">
        <v>6.824640649991899</v>
      </c>
    </row>
    <row r="33" spans="1:8" s="81" customFormat="1" ht="14.25" customHeight="1">
      <c r="A33" s="89" t="s">
        <v>25</v>
      </c>
      <c r="B33" s="103">
        <v>173.83583542641193</v>
      </c>
      <c r="C33" s="103">
        <v>10.103189251590686</v>
      </c>
      <c r="D33" s="103">
        <v>1.1611289329668564</v>
      </c>
      <c r="E33" s="103">
        <v>-2.1054912991597141</v>
      </c>
      <c r="F33" s="102">
        <v>-460.58818181818179</v>
      </c>
      <c r="G33" s="97">
        <v>139.1685827088815</v>
      </c>
      <c r="H33" s="98">
        <v>6.3249328386380963</v>
      </c>
    </row>
    <row r="34" spans="1:8" s="81" customFormat="1" ht="14.25" customHeight="1">
      <c r="A34" s="89" t="s">
        <v>26</v>
      </c>
      <c r="B34" s="103">
        <v>704.51577949343084</v>
      </c>
      <c r="C34" s="107">
        <v>9.4447243399846652</v>
      </c>
      <c r="D34" s="99">
        <v>7.1353463557158356</v>
      </c>
      <c r="E34" s="99">
        <v>2.0253185419986011</v>
      </c>
      <c r="F34" s="102">
        <v>-2614.0769230769229</v>
      </c>
      <c r="G34" s="97">
        <v>114.38772025957402</v>
      </c>
      <c r="H34" s="98">
        <v>1.4728406761400457</v>
      </c>
    </row>
    <row r="35" spans="1:8" s="81" customFormat="1" ht="14.25" customHeight="1">
      <c r="A35" s="89" t="s">
        <v>27</v>
      </c>
      <c r="B35" s="104" t="s">
        <v>56</v>
      </c>
      <c r="C35" s="105">
        <v>2.0114347225125861</v>
      </c>
      <c r="D35" s="103">
        <v>5.9101311906936953</v>
      </c>
      <c r="E35" s="103">
        <v>1.0061993255975688</v>
      </c>
      <c r="F35" s="102">
        <v>-3337.9707165109035</v>
      </c>
      <c r="G35" s="97">
        <v>139.66997619912263</v>
      </c>
      <c r="H35" s="98">
        <v>7.2804522809695076</v>
      </c>
    </row>
    <row r="36" spans="1:8" s="81" customFormat="1" ht="14.25" customHeight="1">
      <c r="A36" s="89" t="s">
        <v>28</v>
      </c>
      <c r="B36" s="99">
        <v>80.290685772773799</v>
      </c>
      <c r="C36" s="105">
        <v>6.8645015556059867</v>
      </c>
      <c r="D36" s="103">
        <v>0.63402684638150242</v>
      </c>
      <c r="E36" s="103">
        <v>-4.1106735047601601</v>
      </c>
      <c r="F36" s="102">
        <v>-3037.6131221719456</v>
      </c>
      <c r="G36" s="97">
        <v>137.91704351837558</v>
      </c>
      <c r="H36" s="98">
        <v>8.717877080520072</v>
      </c>
    </row>
    <row r="37" spans="1:8" s="81" customFormat="1" ht="14.25" customHeight="1">
      <c r="A37" s="89" t="s">
        <v>29</v>
      </c>
      <c r="B37" s="99">
        <v>222.68172221384401</v>
      </c>
      <c r="C37" s="105">
        <v>4.0488057674682594</v>
      </c>
      <c r="D37" s="103">
        <v>1.2683755106069823</v>
      </c>
      <c r="E37" s="103">
        <v>-1.9952659817672433</v>
      </c>
      <c r="F37" s="102">
        <v>-1597.5441860465116</v>
      </c>
      <c r="G37" s="96">
        <v>199.18727888549722</v>
      </c>
      <c r="H37" s="98">
        <v>1.8694765106309736</v>
      </c>
    </row>
    <row r="38" spans="1:8" s="81" customFormat="1" ht="14.25" customHeight="1">
      <c r="A38" s="89" t="s">
        <v>30</v>
      </c>
      <c r="B38" s="99">
        <v>0</v>
      </c>
      <c r="C38" s="103">
        <v>-1.5772190101778796</v>
      </c>
      <c r="D38" s="103">
        <v>3.1417865921399168</v>
      </c>
      <c r="E38" s="103">
        <v>-1.1413738764708143</v>
      </c>
      <c r="F38" s="102">
        <v>-1336.8637123745818</v>
      </c>
      <c r="G38" s="97">
        <v>114.48603977955909</v>
      </c>
      <c r="H38" s="98">
        <v>2.4720645525382898</v>
      </c>
    </row>
    <row r="39" spans="1:8" s="81" customFormat="1" ht="14.25" customHeight="1">
      <c r="A39" s="89" t="s">
        <v>31</v>
      </c>
      <c r="B39" s="107">
        <v>28.898124911614619</v>
      </c>
      <c r="C39" s="105">
        <v>6.7747494834580131</v>
      </c>
      <c r="D39" s="103">
        <v>8.3637939046640781</v>
      </c>
      <c r="E39" s="103">
        <v>3.5625522933789906E-2</v>
      </c>
      <c r="F39" s="93">
        <v>-6395.7011349306431</v>
      </c>
      <c r="G39" s="96">
        <v>273.2047948705453</v>
      </c>
      <c r="H39" s="98">
        <v>22.756982855547424</v>
      </c>
    </row>
    <row r="40" spans="1:8" s="81" customFormat="1" ht="14.25" customHeight="1">
      <c r="A40" s="89" t="s">
        <v>32</v>
      </c>
      <c r="B40" s="107">
        <v>55.8940469162279</v>
      </c>
      <c r="C40" s="105">
        <v>5.4556145403870788</v>
      </c>
      <c r="D40" s="103">
        <v>2.6469870532813675</v>
      </c>
      <c r="E40" s="103">
        <v>-0.43215835156941351</v>
      </c>
      <c r="F40" s="102">
        <v>-887.72597864768682</v>
      </c>
      <c r="G40" s="97">
        <v>125.74030758476198</v>
      </c>
      <c r="H40" s="98">
        <v>11.617938032531217</v>
      </c>
    </row>
    <row r="41" spans="1:8" s="81" customFormat="1" ht="14.25" customHeight="1">
      <c r="A41" s="89" t="s">
        <v>33</v>
      </c>
      <c r="B41" s="99">
        <v>0</v>
      </c>
      <c r="C41" s="103">
        <v>-4.8267618133410606</v>
      </c>
      <c r="D41" s="103">
        <v>-2.3715946813767976</v>
      </c>
      <c r="E41" s="103">
        <v>-13.494751494860166</v>
      </c>
      <c r="F41" s="102">
        <v>4561.6893203883492</v>
      </c>
      <c r="G41" s="97">
        <v>21.96347356265602</v>
      </c>
      <c r="H41" s="98">
        <v>7.1366401540755007</v>
      </c>
    </row>
    <row r="42" spans="1:8" s="81" customFormat="1" ht="14.25" customHeight="1">
      <c r="A42" s="89" t="s">
        <v>34</v>
      </c>
      <c r="B42" s="107">
        <v>40.490586969779621</v>
      </c>
      <c r="C42" s="105">
        <v>5.3935440923991722</v>
      </c>
      <c r="D42" s="103">
        <v>-4.2809145372427997</v>
      </c>
      <c r="E42" s="103">
        <v>-6.6041067115241923</v>
      </c>
      <c r="F42" s="102">
        <v>872.13762626262621</v>
      </c>
      <c r="G42" s="97">
        <v>67.408117836700114</v>
      </c>
      <c r="H42" s="98">
        <v>12.371255578008713</v>
      </c>
    </row>
    <row r="43" spans="1:8" s="81" customFormat="1" ht="14.25" customHeight="1">
      <c r="A43" s="89" t="s">
        <v>35</v>
      </c>
      <c r="B43" s="90">
        <v>315.67106160851699</v>
      </c>
      <c r="C43" s="90">
        <v>11.123370522492261</v>
      </c>
      <c r="D43" s="97">
        <v>8.9834307858698903</v>
      </c>
      <c r="E43" s="97">
        <v>2.5802721999319598</v>
      </c>
      <c r="F43" s="102">
        <v>-4598.2201946472023</v>
      </c>
      <c r="G43" s="96">
        <v>175.34370038830789</v>
      </c>
      <c r="H43" s="98">
        <v>5.3023384580528123</v>
      </c>
    </row>
    <row r="44" spans="1:8" s="81" customFormat="1" ht="14.25" customHeight="1">
      <c r="A44" s="89" t="s">
        <v>36</v>
      </c>
      <c r="B44" s="95">
        <v>1.2747117121805787</v>
      </c>
      <c r="C44" s="95">
        <v>0.21008795939892419</v>
      </c>
      <c r="D44" s="97">
        <v>5.9807979972717362</v>
      </c>
      <c r="E44" s="97">
        <v>-0.13717904377200094</v>
      </c>
      <c r="F44" s="102">
        <v>518.66286438529789</v>
      </c>
      <c r="G44" s="97">
        <v>44.957843023428573</v>
      </c>
      <c r="H44" s="98">
        <v>14.69605489179369</v>
      </c>
    </row>
    <row r="45" spans="1:8" s="81" customFormat="1" ht="14.25" customHeight="1">
      <c r="A45" s="89" t="s">
        <v>37</v>
      </c>
      <c r="B45" s="95">
        <v>57.539906370968893</v>
      </c>
      <c r="C45" s="90">
        <v>28.44976178682035</v>
      </c>
      <c r="D45" s="97">
        <v>-0.10395397632769113</v>
      </c>
      <c r="E45" s="97">
        <v>-3.5370025814817949</v>
      </c>
      <c r="F45" s="102">
        <v>-904.97380952380956</v>
      </c>
      <c r="G45" s="97">
        <v>53.104550465445769</v>
      </c>
      <c r="H45" s="106">
        <v>43.811053651476939</v>
      </c>
    </row>
    <row r="46" spans="1:8" s="81" customFormat="1" ht="14.25" customHeight="1">
      <c r="A46" s="89" t="s">
        <v>38</v>
      </c>
      <c r="B46" s="90">
        <v>269.7529846107002</v>
      </c>
      <c r="C46" s="95">
        <v>8.1498028687710864</v>
      </c>
      <c r="D46" s="97">
        <v>7.5411990086326846</v>
      </c>
      <c r="E46" s="97">
        <v>1.4467278055840689</v>
      </c>
      <c r="F46" s="102">
        <v>-1914.051282051282</v>
      </c>
      <c r="G46" s="97">
        <v>136.44386738222039</v>
      </c>
      <c r="H46" s="98">
        <v>7.3640452135687315</v>
      </c>
    </row>
    <row r="47" spans="1:8" s="81" customFormat="1" ht="14.25" customHeight="1">
      <c r="A47" s="89" t="s">
        <v>175</v>
      </c>
      <c r="B47" s="90">
        <v>46.50520007153461</v>
      </c>
      <c r="C47" s="95">
        <v>5.4165010628841657</v>
      </c>
      <c r="D47" s="97">
        <v>9.6551337567709865</v>
      </c>
      <c r="E47" s="97">
        <v>2.0208431305575347</v>
      </c>
      <c r="F47" s="102">
        <v>-3602.9867197875164</v>
      </c>
      <c r="G47" s="97">
        <v>139.42721948723141</v>
      </c>
      <c r="H47" s="98">
        <v>13.164969351723933</v>
      </c>
    </row>
    <row r="48" spans="1:8" s="81" customFormat="1" ht="14.25" customHeight="1">
      <c r="A48" s="89" t="s">
        <v>40</v>
      </c>
      <c r="B48" s="99">
        <v>245.97430406852249</v>
      </c>
      <c r="C48" s="105">
        <v>3.4515514790217234</v>
      </c>
      <c r="D48" s="103">
        <v>3.7073841198326956</v>
      </c>
      <c r="E48" s="103">
        <v>-0.55806714147373337</v>
      </c>
      <c r="F48" s="102">
        <v>-1285.611829944547</v>
      </c>
      <c r="G48" s="97">
        <v>114.71920223045038</v>
      </c>
      <c r="H48" s="98">
        <v>1.4480960128853522</v>
      </c>
    </row>
    <row r="49" spans="1:9" s="81" customFormat="1" ht="14.25" customHeight="1">
      <c r="A49" s="89" t="s">
        <v>41</v>
      </c>
      <c r="B49" s="99">
        <v>97.688566435266168</v>
      </c>
      <c r="C49" s="105">
        <v>8.5226109195974562</v>
      </c>
      <c r="D49" s="103">
        <v>7.042093592032435</v>
      </c>
      <c r="E49" s="103">
        <v>2.6901980045434604</v>
      </c>
      <c r="F49" s="102">
        <v>-2313.6785608381933</v>
      </c>
      <c r="G49" s="96">
        <v>152.39993037361722</v>
      </c>
      <c r="H49" s="98">
        <v>9.5518517614708305</v>
      </c>
    </row>
    <row r="50" spans="1:9" s="81" customFormat="1" ht="14.25" customHeight="1">
      <c r="A50" s="89" t="s">
        <v>42</v>
      </c>
      <c r="B50" s="107">
        <v>9.7446492944502712</v>
      </c>
      <c r="C50" s="105">
        <v>3.7355394485259494</v>
      </c>
      <c r="D50" s="103">
        <v>6.5432657673280685</v>
      </c>
      <c r="E50" s="103">
        <v>1.8575482466846156</v>
      </c>
      <c r="F50" s="102">
        <v>-4862.3966635773868</v>
      </c>
      <c r="G50" s="96">
        <v>166.4068875095125</v>
      </c>
      <c r="H50" s="106">
        <v>30.093031654395102</v>
      </c>
    </row>
    <row r="51" spans="1:9" s="81" customFormat="1" ht="14.25" customHeight="1">
      <c r="A51" s="89" t="s">
        <v>43</v>
      </c>
      <c r="B51" s="99">
        <v>0</v>
      </c>
      <c r="C51" s="103">
        <v>-0.92773220491241348</v>
      </c>
      <c r="D51" s="103">
        <v>-3.0963807002198527</v>
      </c>
      <c r="E51" s="103">
        <v>-3.6598661970166186</v>
      </c>
      <c r="F51" s="102">
        <v>1755.782208588957</v>
      </c>
      <c r="G51" s="97">
        <v>30.051539981221943</v>
      </c>
      <c r="H51" s="98">
        <v>3.9675490722456299</v>
      </c>
    </row>
    <row r="52" spans="1:9" s="81" customFormat="1" ht="14.25" customHeight="1">
      <c r="A52" s="89" t="s">
        <v>44</v>
      </c>
      <c r="B52" s="99">
        <v>346.06048884268546</v>
      </c>
      <c r="C52" s="95">
        <v>5.855920169564401</v>
      </c>
      <c r="D52" s="97">
        <v>-0.28927568983722257</v>
      </c>
      <c r="E52" s="97">
        <v>-2.1454102286018424</v>
      </c>
      <c r="F52" s="102">
        <v>1198.3907185628743</v>
      </c>
      <c r="G52" s="97">
        <v>60.012739421554983</v>
      </c>
      <c r="H52" s="98">
        <v>3.2392730548042601</v>
      </c>
    </row>
    <row r="53" spans="1:9" s="81" customFormat="1" ht="14.25" customHeight="1">
      <c r="A53" s="89" t="s">
        <v>45</v>
      </c>
      <c r="B53" s="99">
        <v>167.03180551551839</v>
      </c>
      <c r="C53" s="95">
        <v>7.7318208707885336</v>
      </c>
      <c r="D53" s="97">
        <v>0.82203932089143961</v>
      </c>
      <c r="E53" s="97">
        <v>-1.9303976631894517</v>
      </c>
      <c r="F53" s="102">
        <v>510.34899328859058</v>
      </c>
      <c r="G53" s="97">
        <v>110.67837783054566</v>
      </c>
      <c r="H53" s="98">
        <v>4.7875255809185076</v>
      </c>
    </row>
    <row r="54" spans="1:9" s="81" customFormat="1" ht="14.25" customHeight="1">
      <c r="A54" s="89" t="s">
        <v>176</v>
      </c>
      <c r="B54" s="99">
        <v>951.81006735906021</v>
      </c>
      <c r="C54" s="90">
        <v>10.729880795519476</v>
      </c>
      <c r="D54" s="97">
        <v>2.2372886427970924</v>
      </c>
      <c r="E54" s="97">
        <v>-2.4580792433456558</v>
      </c>
      <c r="F54" s="102">
        <v>-1610.7243788819876</v>
      </c>
      <c r="G54" s="97">
        <v>144.99045344330804</v>
      </c>
      <c r="H54" s="98">
        <v>3.3870298512729344</v>
      </c>
    </row>
    <row r="55" spans="1:9" s="81" customFormat="1" ht="14.25" customHeight="1">
      <c r="A55" s="89" t="s">
        <v>47</v>
      </c>
      <c r="B55" s="104" t="s">
        <v>56</v>
      </c>
      <c r="C55" s="96">
        <v>8.8140529395855296</v>
      </c>
      <c r="D55" s="97">
        <v>-8.6723554705414291E-2</v>
      </c>
      <c r="E55" s="97">
        <v>-0.74670450492119433</v>
      </c>
      <c r="F55" s="102">
        <v>3088.5393700787404</v>
      </c>
      <c r="G55" s="97">
        <v>5.056208894940502</v>
      </c>
      <c r="H55" s="98">
        <v>0</v>
      </c>
    </row>
    <row r="56" spans="1:9" s="81" customFormat="1" ht="14.25" customHeight="1">
      <c r="A56" s="89" t="s">
        <v>48</v>
      </c>
      <c r="B56" s="95">
        <v>39.403816071241607</v>
      </c>
      <c r="C56" s="96">
        <v>4.2792345828598286</v>
      </c>
      <c r="D56" s="97">
        <v>5.3015615562743186</v>
      </c>
      <c r="E56" s="97">
        <v>5.6445425227604526E-2</v>
      </c>
      <c r="F56" s="102">
        <v>-3737.5687031025491</v>
      </c>
      <c r="G56" s="96">
        <v>197.09902243770833</v>
      </c>
      <c r="H56" s="98">
        <v>12.906970225580883</v>
      </c>
    </row>
    <row r="57" spans="1:9" s="81" customFormat="1" ht="14.25" customHeight="1">
      <c r="A57" s="89" t="s">
        <v>49</v>
      </c>
      <c r="B57" s="104" t="s">
        <v>56</v>
      </c>
      <c r="C57" s="91">
        <v>6.3776925194645271</v>
      </c>
      <c r="D57" s="92">
        <v>-2.6438666227265388</v>
      </c>
      <c r="E57" s="92">
        <v>-3.4697782786590663</v>
      </c>
      <c r="F57" s="102">
        <v>388.78111587982835</v>
      </c>
      <c r="G57" s="97">
        <v>47.786109223765102</v>
      </c>
      <c r="H57" s="98">
        <v>0</v>
      </c>
    </row>
    <row r="58" spans="1:9" s="81" customFormat="1" ht="14.25" customHeight="1" thickBot="1">
      <c r="A58" s="108" t="s">
        <v>50</v>
      </c>
      <c r="B58" s="109">
        <v>184.0782693341865</v>
      </c>
      <c r="C58" s="110">
        <v>11.636440232516659</v>
      </c>
      <c r="D58" s="111">
        <v>9.1303905349531274</v>
      </c>
      <c r="E58" s="111">
        <v>2.2872988302089206</v>
      </c>
      <c r="F58" s="112">
        <v>-3427.4892086330933</v>
      </c>
      <c r="G58" s="101">
        <v>135.6275791769651</v>
      </c>
      <c r="H58" s="113">
        <v>8.4624389791840997</v>
      </c>
    </row>
    <row r="59" spans="1:9" s="81" customFormat="1" ht="20.100000000000001" customHeight="1" thickBot="1">
      <c r="A59" s="114" t="s">
        <v>51</v>
      </c>
      <c r="B59" s="115">
        <v>79.531729705338847</v>
      </c>
      <c r="C59" s="116">
        <v>6.4437756342164363</v>
      </c>
      <c r="D59" s="117">
        <v>5.4387279446642181</v>
      </c>
      <c r="E59" s="117">
        <v>9.9295541118306893E-2</v>
      </c>
      <c r="F59" s="118">
        <v>-3682.5338031283459</v>
      </c>
      <c r="G59" s="119">
        <v>161.85353261422733</v>
      </c>
      <c r="H59" s="120">
        <v>9.7699135733164049</v>
      </c>
    </row>
    <row r="60" spans="1:9" s="81" customFormat="1" ht="18" customHeight="1" thickBot="1">
      <c r="A60" s="121" t="s">
        <v>177</v>
      </c>
      <c r="B60" s="122">
        <v>146.1332628144803</v>
      </c>
      <c r="C60" s="123">
        <v>8.3805767925682986</v>
      </c>
      <c r="D60" s="124">
        <v>5.0945414265902089</v>
      </c>
      <c r="E60" s="124">
        <v>1.049353614347125E-2</v>
      </c>
      <c r="F60" s="125">
        <v>-3773.4627926029962</v>
      </c>
      <c r="G60" s="123">
        <v>168.28742748045062</v>
      </c>
      <c r="H60" s="126">
        <v>7.9395438021759857</v>
      </c>
      <c r="I60" s="127"/>
    </row>
    <row r="61" spans="1:9" s="81" customFormat="1" ht="7.5" customHeight="1" thickTop="1">
      <c r="F61" s="127"/>
      <c r="G61" s="127"/>
      <c r="H61" s="127"/>
      <c r="I61" s="127"/>
    </row>
    <row r="62" spans="1:9" s="81" customFormat="1" ht="7.5" customHeight="1">
      <c r="F62" s="127"/>
      <c r="G62" s="127"/>
      <c r="H62" s="127"/>
      <c r="I62" s="127"/>
    </row>
    <row r="63" spans="1:9" ht="7.5" customHeight="1">
      <c r="I63" s="127"/>
    </row>
  </sheetData>
  <sheetProtection sheet="1" objects="1" scenarios="1"/>
  <printOptions horizontalCentered="1"/>
  <pageMargins left="0" right="0" top="0.39370078740157483" bottom="0.59055118110236227" header="0.31496062992125984" footer="0.31496062992125984"/>
  <pageSetup paperSize="9" scale="91" orientation="portrait" horizontalDpi="300" verticalDpi="300" r:id="rId1"/>
</worksheet>
</file>

<file path=xl/worksheets/sheet2.xml><?xml version="1.0" encoding="utf-8"?>
<worksheet xmlns="http://schemas.openxmlformats.org/spreadsheetml/2006/main" xmlns:r="http://schemas.openxmlformats.org/officeDocument/2006/relationships">
  <sheetPr>
    <pageSetUpPr fitToPage="1"/>
  </sheetPr>
  <dimension ref="A1:AU312"/>
  <sheetViews>
    <sheetView zoomScale="160" zoomScaleNormal="160" workbookViewId="0">
      <pane xSplit="1" ySplit="4" topLeftCell="B5" activePane="bottomRight" state="frozen"/>
      <selection pane="topRight" activeCell="C1" sqref="C1"/>
      <selection pane="bottomLeft" activeCell="A5" sqref="A5"/>
      <selection pane="bottomRight"/>
    </sheetView>
  </sheetViews>
  <sheetFormatPr baseColWidth="10" defaultColWidth="10.7109375" defaultRowHeight="7.5" customHeight="1"/>
  <cols>
    <col min="1" max="2" width="25.7109375" style="127" customWidth="1"/>
    <col min="3" max="3" width="27.7109375" style="127" customWidth="1"/>
    <col min="4" max="4" width="25.7109375" style="127" customWidth="1"/>
    <col min="5" max="5" width="10.7109375" style="128"/>
    <col min="6" max="7" width="16.7109375" style="127" customWidth="1"/>
    <col min="8" max="13" width="10.7109375" style="127" customWidth="1"/>
    <col min="14" max="14" width="11.7109375" style="127" customWidth="1"/>
    <col min="15" max="47" width="10.7109375" style="128"/>
    <col min="48" max="16384" width="10.7109375" style="127"/>
  </cols>
  <sheetData>
    <row r="1" spans="1:14" s="77" customFormat="1" ht="20.100000000000001" customHeight="1" thickBot="1">
      <c r="A1" s="75" t="s">
        <v>190</v>
      </c>
      <c r="B1" s="76"/>
      <c r="C1" s="76"/>
      <c r="D1" s="76"/>
      <c r="F1" s="129"/>
      <c r="G1" s="130"/>
      <c r="H1" s="130"/>
      <c r="I1" s="131" t="s">
        <v>179</v>
      </c>
      <c r="J1" s="130"/>
      <c r="K1" s="130"/>
      <c r="L1" s="130"/>
      <c r="M1" s="130"/>
      <c r="N1" s="130"/>
    </row>
    <row r="2" spans="1:14" s="81" customFormat="1" ht="12.6" customHeight="1" thickTop="1">
      <c r="A2" s="132" t="s">
        <v>178</v>
      </c>
      <c r="B2" s="133" t="s">
        <v>160</v>
      </c>
      <c r="C2" s="133" t="s">
        <v>161</v>
      </c>
      <c r="D2" s="134" t="s">
        <v>162</v>
      </c>
      <c r="F2" s="135">
        <v>32</v>
      </c>
      <c r="G2" s="135" t="s">
        <v>240</v>
      </c>
      <c r="H2" s="136" t="s">
        <v>180</v>
      </c>
      <c r="I2" s="137" t="s">
        <v>181</v>
      </c>
      <c r="J2" s="138" t="s">
        <v>182</v>
      </c>
      <c r="K2" s="139" t="s">
        <v>183</v>
      </c>
      <c r="L2" s="140" t="s">
        <v>191</v>
      </c>
      <c r="M2" s="140" t="s">
        <v>184</v>
      </c>
      <c r="N2" s="139" t="s">
        <v>185</v>
      </c>
    </row>
    <row r="3" spans="1:14" s="81" customFormat="1" ht="12.6" customHeight="1">
      <c r="A3" s="141"/>
      <c r="B3" s="142" t="s">
        <v>163</v>
      </c>
      <c r="C3" s="142" t="s">
        <v>164</v>
      </c>
      <c r="D3" s="143" t="s">
        <v>165</v>
      </c>
      <c r="F3" s="144" t="s">
        <v>189</v>
      </c>
      <c r="G3" s="135" t="s">
        <v>241</v>
      </c>
      <c r="H3" s="136" t="s">
        <v>193</v>
      </c>
      <c r="I3" s="145" t="s">
        <v>186</v>
      </c>
      <c r="J3" s="146" t="s">
        <v>187</v>
      </c>
      <c r="K3" s="139" t="s">
        <v>188</v>
      </c>
      <c r="L3" s="140" t="s">
        <v>192</v>
      </c>
      <c r="M3" s="147" t="s">
        <v>194</v>
      </c>
      <c r="N3" s="139" t="s">
        <v>55</v>
      </c>
    </row>
    <row r="4" spans="1:14" s="81" customFormat="1" ht="12.6" customHeight="1" thickBot="1">
      <c r="A4" s="148"/>
      <c r="B4" s="142" t="s">
        <v>166</v>
      </c>
      <c r="C4" s="142" t="s">
        <v>167</v>
      </c>
      <c r="D4" s="143" t="s">
        <v>55</v>
      </c>
      <c r="F4" s="149"/>
      <c r="G4" s="150" t="s">
        <v>242</v>
      </c>
      <c r="H4" s="151"/>
      <c r="I4" s="130"/>
      <c r="J4" s="130"/>
      <c r="K4" s="130"/>
      <c r="L4" s="152"/>
      <c r="M4" s="152"/>
      <c r="N4" s="130"/>
    </row>
    <row r="5" spans="1:14" s="81" customFormat="1" ht="20.100000000000001" customHeight="1" thickBot="1">
      <c r="A5" s="86" t="s">
        <v>256</v>
      </c>
      <c r="B5" s="153" t="s">
        <v>160</v>
      </c>
      <c r="C5" s="153" t="s">
        <v>161</v>
      </c>
      <c r="D5" s="154" t="s">
        <v>162</v>
      </c>
      <c r="F5" s="155"/>
      <c r="G5" s="150"/>
      <c r="H5" s="151"/>
      <c r="I5" s="130"/>
      <c r="J5" s="130"/>
      <c r="K5" s="130"/>
      <c r="L5" s="152"/>
      <c r="M5" s="152"/>
      <c r="N5" s="130"/>
    </row>
    <row r="6" spans="1:14" s="81" customFormat="1" ht="14.25" customHeight="1">
      <c r="A6" s="89" t="s">
        <v>0</v>
      </c>
      <c r="B6" s="156">
        <f t="shared" ref="B6:B57" si="0">H6</f>
        <v>11.856680129653379</v>
      </c>
      <c r="C6" s="157">
        <f>K6</f>
        <v>0.89044640518282347</v>
      </c>
      <c r="D6" s="158">
        <f t="shared" ref="D6:D57" si="1">N6</f>
        <v>12858.405192114324</v>
      </c>
      <c r="F6" s="159">
        <v>15865169</v>
      </c>
      <c r="G6" s="160">
        <v>133807852</v>
      </c>
      <c r="H6" s="161">
        <f>(F6/G6)*100</f>
        <v>11.856680129653379</v>
      </c>
      <c r="I6" s="54">
        <v>2313542</v>
      </c>
      <c r="J6" s="162">
        <v>259818220</v>
      </c>
      <c r="K6" s="163">
        <f>(I6/J6)*100</f>
        <v>0.89044640518282347</v>
      </c>
      <c r="L6" s="164">
        <v>422000000</v>
      </c>
      <c r="M6" s="53">
        <v>32819</v>
      </c>
      <c r="N6" s="165">
        <f>L6/M6</f>
        <v>12858.405192114324</v>
      </c>
    </row>
    <row r="7" spans="1:14" s="81" customFormat="1" ht="14.25" customHeight="1">
      <c r="A7" s="89" t="s">
        <v>1</v>
      </c>
      <c r="B7" s="166">
        <f t="shared" si="0"/>
        <v>9.2836588316499373</v>
      </c>
      <c r="C7" s="166">
        <f>K7</f>
        <v>-4.4364775326557302</v>
      </c>
      <c r="D7" s="167">
        <f t="shared" si="1"/>
        <v>8558.9278475881638</v>
      </c>
      <c r="F7" s="159">
        <v>631872</v>
      </c>
      <c r="G7" s="160">
        <v>6806282</v>
      </c>
      <c r="H7" s="161">
        <f t="shared" ref="H7:H60" si="2">(F7/G7)*100</f>
        <v>9.2836588316499373</v>
      </c>
      <c r="I7" s="54">
        <v>-597848</v>
      </c>
      <c r="J7" s="162">
        <v>13475736</v>
      </c>
      <c r="K7" s="163">
        <f t="shared" ref="K7:K59" si="3">(I7/J7)*100</f>
        <v>-4.4364775326557302</v>
      </c>
      <c r="L7" s="164">
        <v>21114875</v>
      </c>
      <c r="M7" s="53">
        <v>2467</v>
      </c>
      <c r="N7" s="165">
        <f t="shared" ref="N7:N60" si="4">L7/M7</f>
        <v>8558.9278475881638</v>
      </c>
    </row>
    <row r="8" spans="1:14" s="81" customFormat="1" ht="14.25" customHeight="1">
      <c r="A8" s="89" t="s">
        <v>2</v>
      </c>
      <c r="B8" s="168">
        <f t="shared" si="0"/>
        <v>7.0884842230487539</v>
      </c>
      <c r="C8" s="168">
        <f t="shared" ref="C8:C58" si="5">K8</f>
        <v>-0.82858405483899022</v>
      </c>
      <c r="D8" s="169">
        <f t="shared" si="1"/>
        <v>5611.8518518518522</v>
      </c>
      <c r="F8" s="159">
        <v>692384</v>
      </c>
      <c r="G8" s="160">
        <v>9767730</v>
      </c>
      <c r="H8" s="161">
        <f t="shared" si="2"/>
        <v>7.0884842230487539</v>
      </c>
      <c r="I8" s="54">
        <v>-154441</v>
      </c>
      <c r="J8" s="162">
        <v>18639147</v>
      </c>
      <c r="K8" s="163">
        <f t="shared" si="3"/>
        <v>-0.82858405483899022</v>
      </c>
      <c r="L8" s="164">
        <v>17424800</v>
      </c>
      <c r="M8" s="53">
        <v>3105</v>
      </c>
      <c r="N8" s="165">
        <f t="shared" si="4"/>
        <v>5611.8518518518522</v>
      </c>
    </row>
    <row r="9" spans="1:14" s="81" customFormat="1" ht="14.25" customHeight="1">
      <c r="A9" s="89" t="s">
        <v>52</v>
      </c>
      <c r="B9" s="166">
        <f t="shared" si="0"/>
        <v>9.7229137197480089</v>
      </c>
      <c r="C9" s="166">
        <f t="shared" si="5"/>
        <v>-6.5777177969675567</v>
      </c>
      <c r="D9" s="169">
        <f t="shared" si="1"/>
        <v>8051.6783360790778</v>
      </c>
      <c r="F9" s="159">
        <v>1337130</v>
      </c>
      <c r="G9" s="160">
        <v>13752359</v>
      </c>
      <c r="H9" s="161">
        <f t="shared" si="2"/>
        <v>9.7229137197480089</v>
      </c>
      <c r="I9" s="54">
        <v>-1827241</v>
      </c>
      <c r="J9" s="162">
        <v>27779255</v>
      </c>
      <c r="K9" s="163">
        <f t="shared" si="3"/>
        <v>-6.5777177969675567</v>
      </c>
      <c r="L9" s="164">
        <v>39098950</v>
      </c>
      <c r="M9" s="53">
        <v>4856</v>
      </c>
      <c r="N9" s="165">
        <f t="shared" si="4"/>
        <v>8051.6783360790778</v>
      </c>
    </row>
    <row r="10" spans="1:14" s="81" customFormat="1" ht="14.25" customHeight="1">
      <c r="A10" s="89" t="s">
        <v>3</v>
      </c>
      <c r="B10" s="168">
        <f t="shared" si="0"/>
        <v>5.835866499939832</v>
      </c>
      <c r="C10" s="168">
        <f t="shared" si="5"/>
        <v>-3.5861752224642136</v>
      </c>
      <c r="D10" s="169">
        <f t="shared" si="1"/>
        <v>3745.0066577896137</v>
      </c>
      <c r="F10" s="159">
        <v>223083</v>
      </c>
      <c r="G10" s="160">
        <v>3822620</v>
      </c>
      <c r="H10" s="161">
        <f t="shared" si="2"/>
        <v>5.835866499939832</v>
      </c>
      <c r="I10" s="54">
        <v>-276728</v>
      </c>
      <c r="J10" s="162">
        <v>7716522</v>
      </c>
      <c r="K10" s="163">
        <f t="shared" si="3"/>
        <v>-3.5861752224642136</v>
      </c>
      <c r="L10" s="164">
        <v>5625000</v>
      </c>
      <c r="M10" s="53">
        <v>1502</v>
      </c>
      <c r="N10" s="165">
        <f t="shared" si="4"/>
        <v>3745.0066577896137</v>
      </c>
    </row>
    <row r="11" spans="1:14" s="81" customFormat="1" ht="14.25" customHeight="1">
      <c r="A11" s="89" t="s">
        <v>4</v>
      </c>
      <c r="B11" s="168">
        <f t="shared" si="0"/>
        <v>4.8934971178444195</v>
      </c>
      <c r="C11" s="168">
        <f t="shared" si="5"/>
        <v>-1.2380761697842411</v>
      </c>
      <c r="D11" s="169">
        <f t="shared" si="1"/>
        <v>3294.9790794979081</v>
      </c>
      <c r="F11" s="159">
        <v>213438</v>
      </c>
      <c r="G11" s="160">
        <v>4361666</v>
      </c>
      <c r="H11" s="161">
        <f t="shared" si="2"/>
        <v>4.8934971178444195</v>
      </c>
      <c r="I11" s="54">
        <v>-112419</v>
      </c>
      <c r="J11" s="162">
        <v>9080136</v>
      </c>
      <c r="K11" s="163">
        <f t="shared" si="3"/>
        <v>-1.2380761697842411</v>
      </c>
      <c r="L11" s="164">
        <v>6300000</v>
      </c>
      <c r="M11" s="53">
        <v>1912</v>
      </c>
      <c r="N11" s="165">
        <f t="shared" si="4"/>
        <v>3294.9790794979081</v>
      </c>
    </row>
    <row r="12" spans="1:14" s="81" customFormat="1" ht="14.25" customHeight="1">
      <c r="A12" s="89" t="s">
        <v>5</v>
      </c>
      <c r="B12" s="168">
        <f t="shared" si="0"/>
        <v>7.8239386369789363</v>
      </c>
      <c r="C12" s="170">
        <f t="shared" si="5"/>
        <v>6.8446082214973973</v>
      </c>
      <c r="D12" s="169">
        <f t="shared" si="1"/>
        <v>7893.2624113475176</v>
      </c>
      <c r="F12" s="159">
        <v>71381</v>
      </c>
      <c r="G12" s="160">
        <v>912341</v>
      </c>
      <c r="H12" s="161">
        <f t="shared" si="2"/>
        <v>7.8239386369789363</v>
      </c>
      <c r="I12" s="54">
        <v>96215</v>
      </c>
      <c r="J12" s="162">
        <v>1405705</v>
      </c>
      <c r="K12" s="163">
        <f t="shared" si="3"/>
        <v>6.8446082214973973</v>
      </c>
      <c r="L12" s="164">
        <v>2225900</v>
      </c>
      <c r="M12" s="53">
        <v>282</v>
      </c>
      <c r="N12" s="165">
        <f t="shared" si="4"/>
        <v>7893.2624113475176</v>
      </c>
    </row>
    <row r="13" spans="1:14" s="81" customFormat="1" ht="14.25" customHeight="1">
      <c r="A13" s="89" t="s">
        <v>6</v>
      </c>
      <c r="B13" s="168">
        <f t="shared" si="0"/>
        <v>7.4742593147380205</v>
      </c>
      <c r="C13" s="166">
        <f t="shared" si="5"/>
        <v>-4.8055794221395738</v>
      </c>
      <c r="D13" s="169">
        <f t="shared" si="1"/>
        <v>7840.3015370705243</v>
      </c>
      <c r="F13" s="159">
        <v>682596</v>
      </c>
      <c r="G13" s="160">
        <v>9132624</v>
      </c>
      <c r="H13" s="161">
        <f t="shared" si="2"/>
        <v>7.4742593147380205</v>
      </c>
      <c r="I13" s="54">
        <v>-943445</v>
      </c>
      <c r="J13" s="162">
        <v>19632284</v>
      </c>
      <c r="K13" s="163">
        <f t="shared" si="3"/>
        <v>-4.8055794221395738</v>
      </c>
      <c r="L13" s="164">
        <v>34685494</v>
      </c>
      <c r="M13" s="53">
        <v>4424</v>
      </c>
      <c r="N13" s="165">
        <f t="shared" si="4"/>
        <v>7840.3015370705243</v>
      </c>
    </row>
    <row r="14" spans="1:14" s="81" customFormat="1" ht="14.25" customHeight="1">
      <c r="A14" s="89" t="s">
        <v>7</v>
      </c>
      <c r="B14" s="166">
        <f t="shared" si="0"/>
        <v>11.968381014130344</v>
      </c>
      <c r="C14" s="168">
        <f t="shared" si="5"/>
        <v>-0.47933838879587215</v>
      </c>
      <c r="D14" s="167">
        <f t="shared" si="1"/>
        <v>12665.381002087683</v>
      </c>
      <c r="F14" s="159">
        <v>228156</v>
      </c>
      <c r="G14" s="160">
        <v>1906323</v>
      </c>
      <c r="H14" s="161">
        <f t="shared" si="2"/>
        <v>11.968381014130344</v>
      </c>
      <c r="I14" s="54">
        <v>-20759</v>
      </c>
      <c r="J14" s="162">
        <v>4330761</v>
      </c>
      <c r="K14" s="163">
        <f t="shared" si="3"/>
        <v>-0.47933838879587215</v>
      </c>
      <c r="L14" s="164">
        <v>12133435</v>
      </c>
      <c r="M14" s="53">
        <v>958</v>
      </c>
      <c r="N14" s="165">
        <f t="shared" si="4"/>
        <v>12665.381002087683</v>
      </c>
    </row>
    <row r="15" spans="1:14" s="81" customFormat="1" ht="14.25" customHeight="1">
      <c r="A15" s="89" t="s">
        <v>8</v>
      </c>
      <c r="B15" s="166">
        <f t="shared" si="0"/>
        <v>9.5176203470042342</v>
      </c>
      <c r="C15" s="168">
        <f t="shared" si="5"/>
        <v>-0.70936398072439333</v>
      </c>
      <c r="D15" s="167">
        <f t="shared" si="1"/>
        <v>8451.3791020736862</v>
      </c>
      <c r="F15" s="159">
        <v>1113356</v>
      </c>
      <c r="G15" s="160">
        <v>11697840</v>
      </c>
      <c r="H15" s="161">
        <f t="shared" si="2"/>
        <v>9.5176203470042342</v>
      </c>
      <c r="I15" s="54">
        <v>-223268</v>
      </c>
      <c r="J15" s="162">
        <v>31474392</v>
      </c>
      <c r="K15" s="163">
        <f t="shared" si="3"/>
        <v>-0.70936398072439333</v>
      </c>
      <c r="L15" s="164">
        <v>41978000</v>
      </c>
      <c r="M15" s="53">
        <v>4967</v>
      </c>
      <c r="N15" s="165">
        <f t="shared" si="4"/>
        <v>8451.3791020736862</v>
      </c>
    </row>
    <row r="16" spans="1:14" s="81" customFormat="1" ht="14.25" customHeight="1">
      <c r="A16" s="89" t="s">
        <v>9</v>
      </c>
      <c r="B16" s="168">
        <f t="shared" si="0"/>
        <v>7.9705870679385127</v>
      </c>
      <c r="C16" s="168">
        <f t="shared" si="5"/>
        <v>-1.2300296909441164</v>
      </c>
      <c r="D16" s="169">
        <f t="shared" si="1"/>
        <v>5086.2450243255198</v>
      </c>
      <c r="F16" s="159">
        <v>897668</v>
      </c>
      <c r="G16" s="160">
        <v>11262257</v>
      </c>
      <c r="H16" s="161">
        <f t="shared" si="2"/>
        <v>7.9705870679385127</v>
      </c>
      <c r="I16" s="54">
        <v>-303881</v>
      </c>
      <c r="J16" s="162">
        <v>24705176</v>
      </c>
      <c r="K16" s="163">
        <f t="shared" si="3"/>
        <v>-1.2300296909441164</v>
      </c>
      <c r="L16" s="164">
        <v>23000000</v>
      </c>
      <c r="M16" s="53">
        <v>4522</v>
      </c>
      <c r="N16" s="165">
        <f t="shared" si="4"/>
        <v>5086.2450243255198</v>
      </c>
    </row>
    <row r="17" spans="1:14" s="81" customFormat="1" ht="14.25" customHeight="1">
      <c r="A17" s="89" t="s">
        <v>10</v>
      </c>
      <c r="B17" s="168">
        <f t="shared" si="0"/>
        <v>6.9608650259299827</v>
      </c>
      <c r="C17" s="170">
        <f t="shared" si="5"/>
        <v>2.6559884610276946E-2</v>
      </c>
      <c r="D17" s="169">
        <f t="shared" si="1"/>
        <v>5314.445438282648</v>
      </c>
      <c r="F17" s="159">
        <v>977421</v>
      </c>
      <c r="G17" s="160">
        <v>14041660</v>
      </c>
      <c r="H17" s="161">
        <f t="shared" si="2"/>
        <v>6.9608650259299827</v>
      </c>
      <c r="I17" s="54">
        <v>6632</v>
      </c>
      <c r="J17" s="162">
        <v>24969988</v>
      </c>
      <c r="K17" s="163">
        <f t="shared" si="3"/>
        <v>2.6559884610276946E-2</v>
      </c>
      <c r="L17" s="164">
        <v>29707750</v>
      </c>
      <c r="M17" s="53">
        <v>5590</v>
      </c>
      <c r="N17" s="165">
        <f t="shared" si="4"/>
        <v>5314.445438282648</v>
      </c>
    </row>
    <row r="18" spans="1:14" s="81" customFormat="1" ht="14.25" customHeight="1">
      <c r="A18" s="89" t="s">
        <v>11</v>
      </c>
      <c r="B18" s="168">
        <f t="shared" si="0"/>
        <v>5.9703783447365213</v>
      </c>
      <c r="C18" s="168">
        <f t="shared" si="5"/>
        <v>-2.2638980587897719</v>
      </c>
      <c r="D18" s="169">
        <f t="shared" si="1"/>
        <v>5990.566037735849</v>
      </c>
      <c r="F18" s="159">
        <v>340740</v>
      </c>
      <c r="G18" s="160">
        <v>5707176</v>
      </c>
      <c r="H18" s="161">
        <f t="shared" si="2"/>
        <v>5.9703783447365213</v>
      </c>
      <c r="I18" s="54">
        <v>-230699</v>
      </c>
      <c r="J18" s="162">
        <v>10190344</v>
      </c>
      <c r="K18" s="163">
        <f t="shared" si="3"/>
        <v>-2.2638980587897719</v>
      </c>
      <c r="L18" s="164">
        <v>9525000</v>
      </c>
      <c r="M18" s="53">
        <v>1590</v>
      </c>
      <c r="N18" s="165">
        <f t="shared" si="4"/>
        <v>5990.566037735849</v>
      </c>
    </row>
    <row r="19" spans="1:14" s="81" customFormat="1" ht="14.25" customHeight="1">
      <c r="A19" s="89" t="s">
        <v>12</v>
      </c>
      <c r="B19" s="168">
        <f t="shared" si="0"/>
        <v>8.4001764367166487</v>
      </c>
      <c r="C19" s="170">
        <f t="shared" si="5"/>
        <v>1.8871249421467013</v>
      </c>
      <c r="D19" s="169">
        <f t="shared" si="1"/>
        <v>5954.5493934142114</v>
      </c>
      <c r="F19" s="159">
        <v>1103603</v>
      </c>
      <c r="G19" s="160">
        <v>13137855</v>
      </c>
      <c r="H19" s="161">
        <f t="shared" si="2"/>
        <v>8.4001764367166487</v>
      </c>
      <c r="I19" s="54">
        <v>508247</v>
      </c>
      <c r="J19" s="162">
        <v>26932345</v>
      </c>
      <c r="K19" s="163">
        <f t="shared" si="3"/>
        <v>1.8871249421467013</v>
      </c>
      <c r="L19" s="164">
        <v>34357750</v>
      </c>
      <c r="M19" s="53">
        <v>5770</v>
      </c>
      <c r="N19" s="165">
        <f t="shared" si="4"/>
        <v>5954.5493934142114</v>
      </c>
    </row>
    <row r="20" spans="1:14" s="81" customFormat="1" ht="14.25" customHeight="1">
      <c r="A20" s="89" t="s">
        <v>13</v>
      </c>
      <c r="B20" s="168">
        <f t="shared" si="0"/>
        <v>7.1972923569629979</v>
      </c>
      <c r="C20" s="170">
        <f t="shared" si="5"/>
        <v>3.1321600814404786</v>
      </c>
      <c r="D20" s="169">
        <f t="shared" si="1"/>
        <v>6404.2576419213974</v>
      </c>
      <c r="F20" s="159">
        <v>984511</v>
      </c>
      <c r="G20" s="160">
        <v>13678908</v>
      </c>
      <c r="H20" s="161">
        <f t="shared" si="2"/>
        <v>7.1972923569629979</v>
      </c>
      <c r="I20" s="54">
        <v>615352</v>
      </c>
      <c r="J20" s="162">
        <v>19646250</v>
      </c>
      <c r="K20" s="163">
        <f t="shared" si="3"/>
        <v>3.1321600814404786</v>
      </c>
      <c r="L20" s="164">
        <v>29331500</v>
      </c>
      <c r="M20" s="53">
        <v>4580</v>
      </c>
      <c r="N20" s="165">
        <f t="shared" si="4"/>
        <v>6404.2576419213974</v>
      </c>
    </row>
    <row r="21" spans="1:14" s="81" customFormat="1" ht="14.25" customHeight="1">
      <c r="A21" s="89" t="s">
        <v>14</v>
      </c>
      <c r="B21" s="168">
        <f t="shared" si="0"/>
        <v>6.203494198673015</v>
      </c>
      <c r="C21" s="166">
        <f t="shared" si="5"/>
        <v>-4.5477704354241224</v>
      </c>
      <c r="D21" s="169">
        <f t="shared" si="1"/>
        <v>4521.3638936049801</v>
      </c>
      <c r="F21" s="159">
        <v>267534</v>
      </c>
      <c r="G21" s="160">
        <v>4312634</v>
      </c>
      <c r="H21" s="161">
        <f t="shared" si="2"/>
        <v>6.203494198673015</v>
      </c>
      <c r="I21" s="54">
        <v>-356059</v>
      </c>
      <c r="J21" s="162">
        <v>7829309</v>
      </c>
      <c r="K21" s="163">
        <f t="shared" si="3"/>
        <v>-4.5477704354241224</v>
      </c>
      <c r="L21" s="164">
        <v>7989250</v>
      </c>
      <c r="M21" s="53">
        <v>1767</v>
      </c>
      <c r="N21" s="165">
        <f t="shared" si="4"/>
        <v>4521.3638936049801</v>
      </c>
    </row>
    <row r="22" spans="1:14" s="81" customFormat="1" ht="14.25" customHeight="1">
      <c r="A22" s="89" t="s">
        <v>15</v>
      </c>
      <c r="B22" s="168">
        <f t="shared" si="0"/>
        <v>5.4733531857647399</v>
      </c>
      <c r="C22" s="170">
        <f t="shared" si="5"/>
        <v>6.1869826709575211</v>
      </c>
      <c r="D22" s="169">
        <f t="shared" si="1"/>
        <v>5092.6320667284526</v>
      </c>
      <c r="F22" s="159">
        <v>159080</v>
      </c>
      <c r="G22" s="160">
        <v>2906445</v>
      </c>
      <c r="H22" s="161">
        <f t="shared" si="2"/>
        <v>5.4733531857647399</v>
      </c>
      <c r="I22" s="54">
        <v>280786</v>
      </c>
      <c r="J22" s="162">
        <v>4538335</v>
      </c>
      <c r="K22" s="163">
        <f t="shared" si="3"/>
        <v>6.1869826709575211</v>
      </c>
      <c r="L22" s="164">
        <v>5494950</v>
      </c>
      <c r="M22" s="53">
        <v>1079</v>
      </c>
      <c r="N22" s="165">
        <f t="shared" si="4"/>
        <v>5092.6320667284526</v>
      </c>
    </row>
    <row r="23" spans="1:14" s="81" customFormat="1" ht="14.25" customHeight="1">
      <c r="A23" s="89" t="s">
        <v>16</v>
      </c>
      <c r="B23" s="170">
        <f t="shared" si="0"/>
        <v>2.3199254076822262</v>
      </c>
      <c r="C23" s="170">
        <f t="shared" si="5"/>
        <v>5.6004853632640677</v>
      </c>
      <c r="D23" s="169">
        <f t="shared" si="1"/>
        <v>855.73529411764707</v>
      </c>
      <c r="F23" s="159">
        <v>3558</v>
      </c>
      <c r="G23" s="160">
        <v>153367</v>
      </c>
      <c r="H23" s="161">
        <f t="shared" si="2"/>
        <v>2.3199254076822262</v>
      </c>
      <c r="I23" s="54">
        <v>18462</v>
      </c>
      <c r="J23" s="162">
        <v>329650</v>
      </c>
      <c r="K23" s="163">
        <f t="shared" si="3"/>
        <v>5.6004853632640677</v>
      </c>
      <c r="L23" s="164">
        <v>87285</v>
      </c>
      <c r="M23" s="53">
        <v>102</v>
      </c>
      <c r="N23" s="165">
        <f t="shared" si="4"/>
        <v>855.73529411764707</v>
      </c>
    </row>
    <row r="24" spans="1:14" s="81" customFormat="1" ht="14.25" customHeight="1">
      <c r="A24" s="89" t="s">
        <v>17</v>
      </c>
      <c r="B24" s="168">
        <f t="shared" si="0"/>
        <v>6.6165769707612467</v>
      </c>
      <c r="C24" s="170">
        <f t="shared" si="5"/>
        <v>3.3011345169799622</v>
      </c>
      <c r="D24" s="169">
        <f t="shared" si="1"/>
        <v>4878.0327004219407</v>
      </c>
      <c r="F24" s="159">
        <v>648373</v>
      </c>
      <c r="G24" s="160">
        <v>9799221</v>
      </c>
      <c r="H24" s="161">
        <f t="shared" si="2"/>
        <v>6.6165769707612467</v>
      </c>
      <c r="I24" s="54">
        <v>515365</v>
      </c>
      <c r="J24" s="162">
        <v>15611754</v>
      </c>
      <c r="K24" s="163">
        <f t="shared" si="3"/>
        <v>3.3011345169799622</v>
      </c>
      <c r="L24" s="164">
        <v>18497500</v>
      </c>
      <c r="M24" s="53">
        <v>3792</v>
      </c>
      <c r="N24" s="165">
        <f t="shared" si="4"/>
        <v>4878.0327004219407</v>
      </c>
    </row>
    <row r="25" spans="1:14" s="81" customFormat="1" ht="14.25" customHeight="1">
      <c r="A25" s="89" t="s">
        <v>18</v>
      </c>
      <c r="B25" s="168">
        <f t="shared" si="0"/>
        <v>4.3760665183312453</v>
      </c>
      <c r="C25" s="166">
        <f t="shared" si="5"/>
        <v>-3.0297171627907034</v>
      </c>
      <c r="D25" s="169">
        <f t="shared" si="1"/>
        <v>4120.0419727177332</v>
      </c>
      <c r="F25" s="159">
        <v>229519</v>
      </c>
      <c r="G25" s="160">
        <v>5244870</v>
      </c>
      <c r="H25" s="161">
        <f t="shared" si="2"/>
        <v>4.3760665183312453</v>
      </c>
      <c r="I25" s="54">
        <v>-253082</v>
      </c>
      <c r="J25" s="162">
        <v>8353321</v>
      </c>
      <c r="K25" s="163">
        <f t="shared" si="3"/>
        <v>-3.0297171627907034</v>
      </c>
      <c r="L25" s="164">
        <v>7852800</v>
      </c>
      <c r="M25" s="53">
        <v>1906</v>
      </c>
      <c r="N25" s="165">
        <f t="shared" si="4"/>
        <v>4120.0419727177332</v>
      </c>
    </row>
    <row r="26" spans="1:14" s="81" customFormat="1" ht="14.25" customHeight="1">
      <c r="A26" s="89" t="s">
        <v>19</v>
      </c>
      <c r="B26" s="168">
        <f t="shared" si="0"/>
        <v>6.796561430688115</v>
      </c>
      <c r="C26" s="170">
        <f t="shared" si="5"/>
        <v>0.15418023390582775</v>
      </c>
      <c r="D26" s="169">
        <f t="shared" si="1"/>
        <v>4225.8565590519001</v>
      </c>
      <c r="F26" s="159">
        <v>416597</v>
      </c>
      <c r="G26" s="160">
        <v>6129526</v>
      </c>
      <c r="H26" s="161">
        <f t="shared" si="2"/>
        <v>6.796561430688115</v>
      </c>
      <c r="I26" s="54">
        <v>17533</v>
      </c>
      <c r="J26" s="162">
        <v>11371756</v>
      </c>
      <c r="K26" s="163">
        <f t="shared" si="3"/>
        <v>0.15418023390582775</v>
      </c>
      <c r="L26" s="164">
        <v>10340671</v>
      </c>
      <c r="M26" s="53">
        <v>2447</v>
      </c>
      <c r="N26" s="165">
        <f t="shared" si="4"/>
        <v>4225.8565590519001</v>
      </c>
    </row>
    <row r="27" spans="1:14" s="81" customFormat="1" ht="14.25" customHeight="1">
      <c r="A27" s="89" t="s">
        <v>20</v>
      </c>
      <c r="B27" s="170">
        <f t="shared" si="0"/>
        <v>0.67415792502102423</v>
      </c>
      <c r="C27" s="166">
        <f t="shared" si="5"/>
        <v>-6.2136414909390041</v>
      </c>
      <c r="D27" s="169">
        <f t="shared" si="1"/>
        <v>571.42857142857144</v>
      </c>
      <c r="F27" s="159">
        <v>2437</v>
      </c>
      <c r="G27" s="160">
        <v>361488</v>
      </c>
      <c r="H27" s="161">
        <f t="shared" si="2"/>
        <v>0.67415792502102423</v>
      </c>
      <c r="I27" s="54">
        <v>-50458</v>
      </c>
      <c r="J27" s="162">
        <v>812052</v>
      </c>
      <c r="K27" s="163">
        <f t="shared" si="3"/>
        <v>-6.2136414909390041</v>
      </c>
      <c r="L27" s="164">
        <v>120000</v>
      </c>
      <c r="M27" s="53">
        <v>210</v>
      </c>
      <c r="N27" s="165">
        <f t="shared" si="4"/>
        <v>571.42857142857144</v>
      </c>
    </row>
    <row r="28" spans="1:14" s="81" customFormat="1" ht="14.25" customHeight="1">
      <c r="A28" s="89" t="s">
        <v>21</v>
      </c>
      <c r="B28" s="168">
        <f t="shared" si="0"/>
        <v>5.4647511662162129</v>
      </c>
      <c r="C28" s="170">
        <f t="shared" si="5"/>
        <v>1.2680278517429673</v>
      </c>
      <c r="D28" s="169">
        <f t="shared" si="1"/>
        <v>3516.9491525423728</v>
      </c>
      <c r="F28" s="159">
        <v>19997</v>
      </c>
      <c r="G28" s="160">
        <v>365927</v>
      </c>
      <c r="H28" s="161">
        <f t="shared" si="2"/>
        <v>5.4647511662162129</v>
      </c>
      <c r="I28" s="54">
        <v>12491</v>
      </c>
      <c r="J28" s="162">
        <v>985073</v>
      </c>
      <c r="K28" s="163">
        <f t="shared" si="3"/>
        <v>1.2680278517429673</v>
      </c>
      <c r="L28" s="164">
        <v>830000</v>
      </c>
      <c r="M28" s="53">
        <v>236</v>
      </c>
      <c r="N28" s="165">
        <f t="shared" si="4"/>
        <v>3516.9491525423728</v>
      </c>
    </row>
    <row r="29" spans="1:14" s="81" customFormat="1" ht="14.25" customHeight="1">
      <c r="A29" s="89" t="s">
        <v>22</v>
      </c>
      <c r="B29" s="166">
        <f t="shared" si="0"/>
        <v>10.72194853454269</v>
      </c>
      <c r="C29" s="166">
        <f t="shared" si="5"/>
        <v>-4.5079336345724048</v>
      </c>
      <c r="D29" s="167">
        <f t="shared" si="1"/>
        <v>10204.72440944882</v>
      </c>
      <c r="F29" s="159">
        <v>82204</v>
      </c>
      <c r="G29" s="160">
        <v>766689</v>
      </c>
      <c r="H29" s="161">
        <f t="shared" si="2"/>
        <v>10.72194853454269</v>
      </c>
      <c r="I29" s="54">
        <v>-64747</v>
      </c>
      <c r="J29" s="162">
        <v>1436290</v>
      </c>
      <c r="K29" s="163">
        <f t="shared" si="3"/>
        <v>-4.5079336345724048</v>
      </c>
      <c r="L29" s="164">
        <v>2592000</v>
      </c>
      <c r="M29" s="53">
        <v>254</v>
      </c>
      <c r="N29" s="165">
        <f t="shared" si="4"/>
        <v>10204.72440944882</v>
      </c>
    </row>
    <row r="30" spans="1:14" s="81" customFormat="1" ht="14.25" customHeight="1">
      <c r="A30" s="89" t="s">
        <v>53</v>
      </c>
      <c r="B30" s="168">
        <f t="shared" si="0"/>
        <v>7.1954434912782457</v>
      </c>
      <c r="C30" s="170">
        <f t="shared" si="5"/>
        <v>1.2522530233240812</v>
      </c>
      <c r="D30" s="169">
        <f t="shared" si="1"/>
        <v>5111.3184830633281</v>
      </c>
      <c r="F30" s="159">
        <v>1687879</v>
      </c>
      <c r="G30" s="160">
        <v>23457609</v>
      </c>
      <c r="H30" s="161">
        <f t="shared" si="2"/>
        <v>7.1954434912782457</v>
      </c>
      <c r="I30" s="54">
        <v>709165</v>
      </c>
      <c r="J30" s="162">
        <v>56631127</v>
      </c>
      <c r="K30" s="163">
        <f t="shared" si="3"/>
        <v>1.2522530233240812</v>
      </c>
      <c r="L30" s="164">
        <v>55529364</v>
      </c>
      <c r="M30" s="53">
        <v>10864</v>
      </c>
      <c r="N30" s="165">
        <f t="shared" si="4"/>
        <v>5111.3184830633281</v>
      </c>
    </row>
    <row r="31" spans="1:14" s="81" customFormat="1" ht="14.25" customHeight="1">
      <c r="A31" s="89" t="s">
        <v>23</v>
      </c>
      <c r="B31" s="168">
        <f t="shared" si="0"/>
        <v>7.1073315887907871</v>
      </c>
      <c r="C31" s="166">
        <f t="shared" si="5"/>
        <v>-10.078012719104445</v>
      </c>
      <c r="D31" s="169">
        <f t="shared" si="1"/>
        <v>5831.4855875831481</v>
      </c>
      <c r="F31" s="159">
        <v>74066</v>
      </c>
      <c r="G31" s="160">
        <v>1042107</v>
      </c>
      <c r="H31" s="161">
        <f t="shared" si="2"/>
        <v>7.1073315887907871</v>
      </c>
      <c r="I31" s="54">
        <v>-267308</v>
      </c>
      <c r="J31" s="162">
        <v>2652388</v>
      </c>
      <c r="K31" s="163">
        <f t="shared" si="3"/>
        <v>-10.078012719104445</v>
      </c>
      <c r="L31" s="164">
        <v>2630000</v>
      </c>
      <c r="M31" s="53">
        <v>451</v>
      </c>
      <c r="N31" s="165">
        <f t="shared" si="4"/>
        <v>5831.4855875831481</v>
      </c>
    </row>
    <row r="32" spans="1:14" s="81" customFormat="1" ht="14.25" customHeight="1">
      <c r="A32" s="89" t="s">
        <v>24</v>
      </c>
      <c r="B32" s="166">
        <f t="shared" si="0"/>
        <v>21.783024906177754</v>
      </c>
      <c r="C32" s="168">
        <f t="shared" si="5"/>
        <v>-2.0949278032681833</v>
      </c>
      <c r="D32" s="167">
        <f t="shared" si="1"/>
        <v>11121.337386018236</v>
      </c>
      <c r="F32" s="159">
        <v>249122</v>
      </c>
      <c r="G32" s="160">
        <v>1143652</v>
      </c>
      <c r="H32" s="161">
        <f t="shared" si="2"/>
        <v>21.783024906177754</v>
      </c>
      <c r="I32" s="54">
        <v>-84477</v>
      </c>
      <c r="J32" s="162">
        <v>4032454</v>
      </c>
      <c r="K32" s="163">
        <f t="shared" si="3"/>
        <v>-2.0949278032681833</v>
      </c>
      <c r="L32" s="164">
        <v>7317840</v>
      </c>
      <c r="M32" s="53">
        <v>658</v>
      </c>
      <c r="N32" s="165">
        <f t="shared" si="4"/>
        <v>11121.337386018236</v>
      </c>
    </row>
    <row r="33" spans="1:14" s="81" customFormat="1" ht="14.25" customHeight="1">
      <c r="A33" s="89" t="s">
        <v>25</v>
      </c>
      <c r="B33" s="168">
        <f t="shared" si="0"/>
        <v>7.0475201917145789</v>
      </c>
      <c r="C33" s="170">
        <f t="shared" si="5"/>
        <v>3.5995946296246131</v>
      </c>
      <c r="D33" s="169">
        <f t="shared" si="1"/>
        <v>4809.659090909091</v>
      </c>
      <c r="F33" s="159">
        <v>321963</v>
      </c>
      <c r="G33" s="160">
        <v>4568458</v>
      </c>
      <c r="H33" s="161">
        <f t="shared" si="2"/>
        <v>7.0475201917145789</v>
      </c>
      <c r="I33" s="54">
        <v>317576</v>
      </c>
      <c r="J33" s="162">
        <v>8822549</v>
      </c>
      <c r="K33" s="163">
        <f t="shared" si="3"/>
        <v>3.5995946296246131</v>
      </c>
      <c r="L33" s="164">
        <v>10581250</v>
      </c>
      <c r="M33" s="53">
        <v>2200</v>
      </c>
      <c r="N33" s="165">
        <f t="shared" si="4"/>
        <v>4809.659090909091</v>
      </c>
    </row>
    <row r="34" spans="1:14" s="81" customFormat="1" ht="14.25" customHeight="1">
      <c r="A34" s="89" t="s">
        <v>26</v>
      </c>
      <c r="B34" s="168">
        <f t="shared" si="0"/>
        <v>7.0359031638829412</v>
      </c>
      <c r="C34" s="170">
        <f t="shared" si="5"/>
        <v>2.6164858237731918</v>
      </c>
      <c r="D34" s="169">
        <f t="shared" si="1"/>
        <v>4579.2986425339368</v>
      </c>
      <c r="F34" s="159">
        <v>311179</v>
      </c>
      <c r="G34" s="160">
        <v>4422730</v>
      </c>
      <c r="H34" s="161">
        <f t="shared" si="2"/>
        <v>7.0359031638829412</v>
      </c>
      <c r="I34" s="54">
        <v>187398</v>
      </c>
      <c r="J34" s="162">
        <v>7162202</v>
      </c>
      <c r="K34" s="163">
        <f t="shared" si="3"/>
        <v>2.6164858237731918</v>
      </c>
      <c r="L34" s="164">
        <v>8096200</v>
      </c>
      <c r="M34" s="53">
        <v>1768</v>
      </c>
      <c r="N34" s="165">
        <f t="shared" si="4"/>
        <v>4579.2986425339368</v>
      </c>
    </row>
    <row r="35" spans="1:14" s="81" customFormat="1" ht="14.25" customHeight="1">
      <c r="A35" s="89" t="s">
        <v>27</v>
      </c>
      <c r="B35" s="168">
        <f t="shared" si="0"/>
        <v>7.2929149270656941</v>
      </c>
      <c r="C35" s="168">
        <f t="shared" si="5"/>
        <v>-2.732758072419097</v>
      </c>
      <c r="D35" s="169">
        <f t="shared" si="1"/>
        <v>5480.3426791277261</v>
      </c>
      <c r="F35" s="159">
        <v>240393</v>
      </c>
      <c r="G35" s="160">
        <v>3296254</v>
      </c>
      <c r="H35" s="161">
        <f t="shared" si="2"/>
        <v>7.2929149270656941</v>
      </c>
      <c r="I35" s="54">
        <v>-183045</v>
      </c>
      <c r="J35" s="162">
        <v>6698178</v>
      </c>
      <c r="K35" s="163">
        <f t="shared" si="3"/>
        <v>-2.732758072419097</v>
      </c>
      <c r="L35" s="164">
        <v>8795950</v>
      </c>
      <c r="M35" s="53">
        <v>1605</v>
      </c>
      <c r="N35" s="165">
        <f t="shared" si="4"/>
        <v>5480.3426791277261</v>
      </c>
    </row>
    <row r="36" spans="1:14" s="81" customFormat="1" ht="14.25" customHeight="1">
      <c r="A36" s="89" t="s">
        <v>28</v>
      </c>
      <c r="B36" s="168">
        <f t="shared" si="0"/>
        <v>6.0192409945524989</v>
      </c>
      <c r="C36" s="170">
        <f t="shared" si="5"/>
        <v>5.2700937443123305E-2</v>
      </c>
      <c r="D36" s="169">
        <f t="shared" si="1"/>
        <v>5316.3868778280539</v>
      </c>
      <c r="F36" s="159">
        <v>52187</v>
      </c>
      <c r="G36" s="160">
        <v>867003</v>
      </c>
      <c r="H36" s="161">
        <f t="shared" si="2"/>
        <v>6.0192409945524989</v>
      </c>
      <c r="I36" s="54">
        <v>915</v>
      </c>
      <c r="J36" s="162">
        <v>1736212</v>
      </c>
      <c r="K36" s="163">
        <f t="shared" si="3"/>
        <v>5.2700937443123305E-2</v>
      </c>
      <c r="L36" s="164">
        <v>2349843</v>
      </c>
      <c r="M36" s="53">
        <v>442</v>
      </c>
      <c r="N36" s="165">
        <f t="shared" si="4"/>
        <v>5316.3868778280539</v>
      </c>
    </row>
    <row r="37" spans="1:14" s="81" customFormat="1" ht="14.25" customHeight="1">
      <c r="A37" s="89" t="s">
        <v>29</v>
      </c>
      <c r="B37" s="166">
        <f t="shared" si="0"/>
        <v>14.606814375176159</v>
      </c>
      <c r="C37" s="170">
        <f t="shared" si="5"/>
        <v>0.78210993513144422</v>
      </c>
      <c r="D37" s="167">
        <f t="shared" si="1"/>
        <v>13515.116279069767</v>
      </c>
      <c r="F37" s="159">
        <v>90174</v>
      </c>
      <c r="G37" s="160">
        <v>617342</v>
      </c>
      <c r="H37" s="161">
        <f t="shared" si="2"/>
        <v>14.606814375176159</v>
      </c>
      <c r="I37" s="54">
        <v>11454</v>
      </c>
      <c r="J37" s="162">
        <v>1464500</v>
      </c>
      <c r="K37" s="163">
        <f t="shared" si="3"/>
        <v>0.78210993513144422</v>
      </c>
      <c r="L37" s="164">
        <v>2905750</v>
      </c>
      <c r="M37" s="53">
        <v>215</v>
      </c>
      <c r="N37" s="165">
        <f t="shared" si="4"/>
        <v>13515.116279069767</v>
      </c>
    </row>
    <row r="38" spans="1:14" s="81" customFormat="1" ht="14.25" customHeight="1">
      <c r="A38" s="89" t="s">
        <v>30</v>
      </c>
      <c r="B38" s="168">
        <f t="shared" si="0"/>
        <v>5.1684720008377063</v>
      </c>
      <c r="C38" s="166">
        <f t="shared" si="5"/>
        <v>-5.3955887439121639</v>
      </c>
      <c r="D38" s="169">
        <f t="shared" si="1"/>
        <v>4092.7926421404682</v>
      </c>
      <c r="F38" s="159">
        <v>124383</v>
      </c>
      <c r="G38" s="160">
        <v>2406572</v>
      </c>
      <c r="H38" s="161">
        <f t="shared" si="2"/>
        <v>5.1684720008377063</v>
      </c>
      <c r="I38" s="54">
        <v>-256160</v>
      </c>
      <c r="J38" s="162">
        <v>4747582</v>
      </c>
      <c r="K38" s="163">
        <f t="shared" si="3"/>
        <v>-5.3955887439121639</v>
      </c>
      <c r="L38" s="164">
        <v>4894980</v>
      </c>
      <c r="M38" s="53">
        <v>1196</v>
      </c>
      <c r="N38" s="165">
        <f t="shared" si="4"/>
        <v>4092.7926421404682</v>
      </c>
    </row>
    <row r="39" spans="1:14" s="81" customFormat="1" ht="14.25" customHeight="1">
      <c r="A39" s="89" t="s">
        <v>31</v>
      </c>
      <c r="B39" s="166">
        <f t="shared" si="0"/>
        <v>12.812530048397953</v>
      </c>
      <c r="C39" s="168">
        <f t="shared" si="5"/>
        <v>-1.4046870665134188</v>
      </c>
      <c r="D39" s="167">
        <f t="shared" si="1"/>
        <v>12088.650693568727</v>
      </c>
      <c r="F39" s="159">
        <v>239848</v>
      </c>
      <c r="G39" s="160">
        <v>1871980</v>
      </c>
      <c r="H39" s="161">
        <f t="shared" si="2"/>
        <v>12.812530048397953</v>
      </c>
      <c r="I39" s="54">
        <v>-55290</v>
      </c>
      <c r="J39" s="162">
        <v>3936108</v>
      </c>
      <c r="K39" s="163">
        <f t="shared" si="3"/>
        <v>-1.4046870665134188</v>
      </c>
      <c r="L39" s="164">
        <v>9586300</v>
      </c>
      <c r="M39" s="53">
        <v>793</v>
      </c>
      <c r="N39" s="165">
        <f t="shared" si="4"/>
        <v>12088.650693568727</v>
      </c>
    </row>
    <row r="40" spans="1:14" s="81" customFormat="1" ht="14.25" customHeight="1">
      <c r="A40" s="89" t="s">
        <v>32</v>
      </c>
      <c r="B40" s="168">
        <f t="shared" si="0"/>
        <v>5.9069780889580104</v>
      </c>
      <c r="C40" s="170">
        <f t="shared" si="5"/>
        <v>2.2560702746102086</v>
      </c>
      <c r="D40" s="169">
        <f t="shared" si="1"/>
        <v>5581.8505338078294</v>
      </c>
      <c r="F40" s="159">
        <v>175702</v>
      </c>
      <c r="G40" s="160">
        <v>2974482</v>
      </c>
      <c r="H40" s="161">
        <f t="shared" si="2"/>
        <v>5.9069780889580104</v>
      </c>
      <c r="I40" s="54">
        <v>121249</v>
      </c>
      <c r="J40" s="162">
        <v>5374345</v>
      </c>
      <c r="K40" s="163">
        <f t="shared" si="3"/>
        <v>2.2560702746102086</v>
      </c>
      <c r="L40" s="164">
        <v>6274000</v>
      </c>
      <c r="M40" s="53">
        <v>1124</v>
      </c>
      <c r="N40" s="165">
        <f t="shared" si="4"/>
        <v>5581.8505338078294</v>
      </c>
    </row>
    <row r="41" spans="1:14" s="81" customFormat="1" ht="14.25" customHeight="1">
      <c r="A41" s="89" t="s">
        <v>33</v>
      </c>
      <c r="B41" s="170">
        <f t="shared" si="0"/>
        <v>0.21081070017806339</v>
      </c>
      <c r="C41" s="166">
        <f t="shared" si="5"/>
        <v>-13.438012277213909</v>
      </c>
      <c r="D41" s="169">
        <f t="shared" si="1"/>
        <v>807.76699029126212</v>
      </c>
      <c r="F41" s="159">
        <v>412</v>
      </c>
      <c r="G41" s="160">
        <v>195436</v>
      </c>
      <c r="H41" s="161">
        <f t="shared" si="2"/>
        <v>0.21081070017806339</v>
      </c>
      <c r="I41" s="54">
        <v>-61645</v>
      </c>
      <c r="J41" s="162">
        <v>458736</v>
      </c>
      <c r="K41" s="163">
        <f t="shared" si="3"/>
        <v>-13.438012277213909</v>
      </c>
      <c r="L41" s="164">
        <v>83200</v>
      </c>
      <c r="M41" s="53">
        <v>103</v>
      </c>
      <c r="N41" s="165">
        <f t="shared" si="4"/>
        <v>807.76699029126212</v>
      </c>
    </row>
    <row r="42" spans="1:14" s="81" customFormat="1" ht="14.25" customHeight="1">
      <c r="A42" s="89" t="s">
        <v>34</v>
      </c>
      <c r="B42" s="170">
        <f t="shared" si="0"/>
        <v>3.437725953323207</v>
      </c>
      <c r="C42" s="170">
        <f t="shared" si="5"/>
        <v>1.3573384730367368</v>
      </c>
      <c r="D42" s="169">
        <f t="shared" si="1"/>
        <v>3085.3535353535353</v>
      </c>
      <c r="F42" s="159">
        <v>134409</v>
      </c>
      <c r="G42" s="160">
        <v>3909823</v>
      </c>
      <c r="H42" s="161">
        <f t="shared" si="2"/>
        <v>3.437725953323207</v>
      </c>
      <c r="I42" s="54">
        <v>100558</v>
      </c>
      <c r="J42" s="162">
        <v>7408469</v>
      </c>
      <c r="K42" s="163">
        <f t="shared" si="3"/>
        <v>1.3573384730367368</v>
      </c>
      <c r="L42" s="164">
        <v>4887200</v>
      </c>
      <c r="M42" s="53">
        <v>1584</v>
      </c>
      <c r="N42" s="165">
        <f t="shared" si="4"/>
        <v>3085.3535353535353</v>
      </c>
    </row>
    <row r="43" spans="1:14" s="81" customFormat="1" ht="14.25" customHeight="1">
      <c r="A43" s="89" t="s">
        <v>35</v>
      </c>
      <c r="B43" s="166">
        <f t="shared" si="0"/>
        <v>10.291278333613723</v>
      </c>
      <c r="C43" s="170">
        <f t="shared" si="5"/>
        <v>4.824727327587488</v>
      </c>
      <c r="D43" s="169">
        <f t="shared" si="1"/>
        <v>7459.2433090024333</v>
      </c>
      <c r="F43" s="159">
        <v>220832</v>
      </c>
      <c r="G43" s="160">
        <v>2145817</v>
      </c>
      <c r="H43" s="161">
        <f t="shared" si="2"/>
        <v>10.291278333613723</v>
      </c>
      <c r="I43" s="54">
        <v>168856</v>
      </c>
      <c r="J43" s="162">
        <v>3499804</v>
      </c>
      <c r="K43" s="163">
        <f t="shared" si="3"/>
        <v>4.824727327587488</v>
      </c>
      <c r="L43" s="164">
        <v>6131498</v>
      </c>
      <c r="M43" s="53">
        <v>822</v>
      </c>
      <c r="N43" s="165">
        <f t="shared" si="4"/>
        <v>7459.2433090024333</v>
      </c>
    </row>
    <row r="44" spans="1:14" s="81" customFormat="1" ht="14.25" customHeight="1">
      <c r="A44" s="89" t="s">
        <v>36</v>
      </c>
      <c r="B44" s="170">
        <f t="shared" si="0"/>
        <v>3.0933669064917657</v>
      </c>
      <c r="C44" s="166">
        <f t="shared" si="5"/>
        <v>-5.2696553932718135</v>
      </c>
      <c r="D44" s="169">
        <f t="shared" si="1"/>
        <v>1774.3979721166033</v>
      </c>
      <c r="F44" s="159">
        <v>52531</v>
      </c>
      <c r="G44" s="160">
        <v>1698182</v>
      </c>
      <c r="H44" s="161">
        <f t="shared" si="2"/>
        <v>3.0933669064917657</v>
      </c>
      <c r="I44" s="54">
        <v>-192854</v>
      </c>
      <c r="J44" s="162">
        <v>3659708</v>
      </c>
      <c r="K44" s="163">
        <f t="shared" si="3"/>
        <v>-5.2696553932718135</v>
      </c>
      <c r="L44" s="164">
        <v>1400000</v>
      </c>
      <c r="M44" s="53">
        <v>789</v>
      </c>
      <c r="N44" s="165">
        <f t="shared" si="4"/>
        <v>1774.3979721166033</v>
      </c>
    </row>
    <row r="45" spans="1:14" s="81" customFormat="1" ht="14.25" customHeight="1">
      <c r="A45" s="89" t="s">
        <v>37</v>
      </c>
      <c r="B45" s="170">
        <f t="shared" si="0"/>
        <v>0.79697696005763452</v>
      </c>
      <c r="C45" s="170">
        <f t="shared" si="5"/>
        <v>0.10869195013201481</v>
      </c>
      <c r="D45" s="169">
        <f t="shared" si="1"/>
        <v>2509.5238095238096</v>
      </c>
      <c r="F45" s="159">
        <v>6903</v>
      </c>
      <c r="G45" s="160">
        <v>866148</v>
      </c>
      <c r="H45" s="161">
        <f t="shared" si="2"/>
        <v>0.79697696005763452</v>
      </c>
      <c r="I45" s="54">
        <v>2202</v>
      </c>
      <c r="J45" s="162">
        <v>2025909</v>
      </c>
      <c r="K45" s="163">
        <f t="shared" si="3"/>
        <v>0.10869195013201481</v>
      </c>
      <c r="L45" s="164">
        <v>1054000</v>
      </c>
      <c r="M45" s="53">
        <v>420</v>
      </c>
      <c r="N45" s="165">
        <f t="shared" si="4"/>
        <v>2509.5238095238096</v>
      </c>
    </row>
    <row r="46" spans="1:14" s="81" customFormat="1" ht="14.25" customHeight="1">
      <c r="A46" s="89" t="s">
        <v>38</v>
      </c>
      <c r="B46" s="166">
        <f t="shared" si="0"/>
        <v>9.0348003575250768</v>
      </c>
      <c r="C46" s="170">
        <f t="shared" si="5"/>
        <v>0.45532540665133819</v>
      </c>
      <c r="D46" s="169">
        <f t="shared" si="1"/>
        <v>5096.5007541478126</v>
      </c>
      <c r="F46" s="159">
        <v>130092</v>
      </c>
      <c r="G46" s="160">
        <v>1439899</v>
      </c>
      <c r="H46" s="161">
        <f t="shared" si="2"/>
        <v>9.0348003575250768</v>
      </c>
      <c r="I46" s="54">
        <v>12769</v>
      </c>
      <c r="J46" s="162">
        <v>2804368</v>
      </c>
      <c r="K46" s="163">
        <f t="shared" si="3"/>
        <v>0.45532540665133819</v>
      </c>
      <c r="L46" s="164">
        <v>3378980</v>
      </c>
      <c r="M46" s="53">
        <v>663</v>
      </c>
      <c r="N46" s="165">
        <f t="shared" si="4"/>
        <v>5096.5007541478126</v>
      </c>
    </row>
    <row r="47" spans="1:14" s="81" customFormat="1" ht="14.25" customHeight="1">
      <c r="A47" s="89" t="s">
        <v>39</v>
      </c>
      <c r="B47" s="168">
        <f t="shared" si="0"/>
        <v>8.3387740317241423</v>
      </c>
      <c r="C47" s="168">
        <f t="shared" si="5"/>
        <v>-2.1359593827826968</v>
      </c>
      <c r="D47" s="169">
        <f t="shared" si="1"/>
        <v>5467.0644090305441</v>
      </c>
      <c r="F47" s="159">
        <v>305256</v>
      </c>
      <c r="G47" s="160">
        <v>3660682</v>
      </c>
      <c r="H47" s="161">
        <f t="shared" si="2"/>
        <v>8.3387740317241423</v>
      </c>
      <c r="I47" s="54">
        <v>-130964</v>
      </c>
      <c r="J47" s="162">
        <v>6131390</v>
      </c>
      <c r="K47" s="163">
        <f t="shared" si="3"/>
        <v>-2.1359593827826968</v>
      </c>
      <c r="L47" s="164">
        <v>8233399</v>
      </c>
      <c r="M47" s="53">
        <v>1506</v>
      </c>
      <c r="N47" s="165">
        <f t="shared" si="4"/>
        <v>5467.0644090305441</v>
      </c>
    </row>
    <row r="48" spans="1:14" s="81" customFormat="1" ht="14.25" customHeight="1">
      <c r="A48" s="89" t="s">
        <v>40</v>
      </c>
      <c r="B48" s="168">
        <f t="shared" si="0"/>
        <v>3.4927493398714851</v>
      </c>
      <c r="C48" s="168">
        <f t="shared" si="5"/>
        <v>-0.7783355007356032</v>
      </c>
      <c r="D48" s="169">
        <f t="shared" si="1"/>
        <v>4887.3900184842887</v>
      </c>
      <c r="F48" s="159">
        <v>50344</v>
      </c>
      <c r="G48" s="160">
        <v>1441386</v>
      </c>
      <c r="H48" s="161">
        <f t="shared" si="2"/>
        <v>3.4927493398714851</v>
      </c>
      <c r="I48" s="54">
        <v>-18961</v>
      </c>
      <c r="J48" s="162">
        <v>2436096</v>
      </c>
      <c r="K48" s="163">
        <f t="shared" si="3"/>
        <v>-0.7783355007356032</v>
      </c>
      <c r="L48" s="164">
        <v>2644078</v>
      </c>
      <c r="M48" s="53">
        <v>541</v>
      </c>
      <c r="N48" s="165">
        <f t="shared" si="4"/>
        <v>4887.3900184842887</v>
      </c>
    </row>
    <row r="49" spans="1:14" s="81" customFormat="1" ht="14.25" customHeight="1">
      <c r="A49" s="89" t="s">
        <v>41</v>
      </c>
      <c r="B49" s="166">
        <f t="shared" si="0"/>
        <v>10.016971028679496</v>
      </c>
      <c r="C49" s="170">
        <f t="shared" si="5"/>
        <v>2.0996684568208277</v>
      </c>
      <c r="D49" s="167">
        <f t="shared" si="1"/>
        <v>10795.309874468716</v>
      </c>
      <c r="F49" s="159">
        <v>4150623</v>
      </c>
      <c r="G49" s="160">
        <v>41435909</v>
      </c>
      <c r="H49" s="161">
        <f t="shared" si="2"/>
        <v>10.016971028679496</v>
      </c>
      <c r="I49" s="54">
        <v>1579581</v>
      </c>
      <c r="J49" s="162">
        <v>75230020</v>
      </c>
      <c r="K49" s="163">
        <f t="shared" si="3"/>
        <v>2.0996684568208277</v>
      </c>
      <c r="L49" s="164">
        <v>109216150</v>
      </c>
      <c r="M49" s="53">
        <v>10117</v>
      </c>
      <c r="N49" s="165">
        <f t="shared" si="4"/>
        <v>10795.309874468716</v>
      </c>
    </row>
    <row r="50" spans="1:14" s="81" customFormat="1" ht="14.25" customHeight="1">
      <c r="A50" s="89" t="s">
        <v>42</v>
      </c>
      <c r="B50" s="168">
        <f t="shared" si="0"/>
        <v>7.060498095678815</v>
      </c>
      <c r="C50" s="168">
        <f t="shared" si="5"/>
        <v>-0.92700790771957697</v>
      </c>
      <c r="D50" s="167">
        <f t="shared" si="1"/>
        <v>8746.7469879518067</v>
      </c>
      <c r="F50" s="159">
        <v>281501</v>
      </c>
      <c r="G50" s="160">
        <v>3986985</v>
      </c>
      <c r="H50" s="161">
        <f t="shared" si="2"/>
        <v>7.060498095678815</v>
      </c>
      <c r="I50" s="54">
        <v>-54381</v>
      </c>
      <c r="J50" s="162">
        <v>5866293</v>
      </c>
      <c r="K50" s="163">
        <f t="shared" si="3"/>
        <v>-0.92700790771957697</v>
      </c>
      <c r="L50" s="164">
        <v>9437740</v>
      </c>
      <c r="M50" s="53">
        <v>1079</v>
      </c>
      <c r="N50" s="165">
        <f t="shared" si="4"/>
        <v>8746.7469879518067</v>
      </c>
    </row>
    <row r="51" spans="1:14" s="81" customFormat="1" ht="14.25" customHeight="1">
      <c r="A51" s="89" t="s">
        <v>43</v>
      </c>
      <c r="B51" s="170">
        <f t="shared" si="0"/>
        <v>1.1923021216701513</v>
      </c>
      <c r="C51" s="168">
        <f t="shared" si="5"/>
        <v>-1.469307133639866</v>
      </c>
      <c r="D51" s="169">
        <f t="shared" si="1"/>
        <v>971.01226993865032</v>
      </c>
      <c r="F51" s="159">
        <v>6421</v>
      </c>
      <c r="G51" s="160">
        <v>538538</v>
      </c>
      <c r="H51" s="161">
        <f t="shared" si="2"/>
        <v>1.1923021216701513</v>
      </c>
      <c r="I51" s="54">
        <v>-15770</v>
      </c>
      <c r="J51" s="162">
        <v>1073295</v>
      </c>
      <c r="K51" s="163">
        <f t="shared" si="3"/>
        <v>-1.469307133639866</v>
      </c>
      <c r="L51" s="164">
        <v>316550</v>
      </c>
      <c r="M51" s="53">
        <v>326</v>
      </c>
      <c r="N51" s="165">
        <f t="shared" si="4"/>
        <v>971.01226993865032</v>
      </c>
    </row>
    <row r="52" spans="1:14" s="81" customFormat="1" ht="14.25" customHeight="1">
      <c r="A52" s="89" t="s">
        <v>44</v>
      </c>
      <c r="B52" s="170">
        <f t="shared" si="0"/>
        <v>2.7918267655556548</v>
      </c>
      <c r="C52" s="170">
        <f t="shared" si="5"/>
        <v>1.0441252427247942</v>
      </c>
      <c r="D52" s="169">
        <f t="shared" si="1"/>
        <v>2196.0179640718561</v>
      </c>
      <c r="F52" s="159">
        <v>37492</v>
      </c>
      <c r="G52" s="160">
        <v>1342920</v>
      </c>
      <c r="H52" s="161">
        <f t="shared" si="2"/>
        <v>2.7918267655556548</v>
      </c>
      <c r="I52" s="54">
        <v>25552</v>
      </c>
      <c r="J52" s="162">
        <v>2447216</v>
      </c>
      <c r="K52" s="163">
        <f t="shared" si="3"/>
        <v>1.0441252427247942</v>
      </c>
      <c r="L52" s="164">
        <v>1466940</v>
      </c>
      <c r="M52" s="53">
        <v>668</v>
      </c>
      <c r="N52" s="165">
        <f t="shared" si="4"/>
        <v>2196.0179640718561</v>
      </c>
    </row>
    <row r="53" spans="1:14" s="81" customFormat="1" ht="14.25" customHeight="1">
      <c r="A53" s="89" t="s">
        <v>45</v>
      </c>
      <c r="B53" s="170">
        <f t="shared" si="0"/>
        <v>3.6967078595257741</v>
      </c>
      <c r="C53" s="170">
        <f t="shared" si="5"/>
        <v>1.0675808156693705</v>
      </c>
      <c r="D53" s="169">
        <f t="shared" si="1"/>
        <v>3895.9395973154365</v>
      </c>
      <c r="F53" s="159">
        <v>32977</v>
      </c>
      <c r="G53" s="160">
        <v>892064</v>
      </c>
      <c r="H53" s="161">
        <f t="shared" si="2"/>
        <v>3.6967078595257741</v>
      </c>
      <c r="I53" s="54">
        <v>16683</v>
      </c>
      <c r="J53" s="162">
        <v>1562692</v>
      </c>
      <c r="K53" s="163">
        <f t="shared" si="3"/>
        <v>1.0675808156693705</v>
      </c>
      <c r="L53" s="164">
        <v>1741485</v>
      </c>
      <c r="M53" s="53">
        <v>447</v>
      </c>
      <c r="N53" s="165">
        <f t="shared" si="4"/>
        <v>3895.9395973154365</v>
      </c>
    </row>
    <row r="54" spans="1:14" s="81" customFormat="1" ht="14.25" customHeight="1">
      <c r="A54" s="89" t="s">
        <v>46</v>
      </c>
      <c r="B54" s="168">
        <f t="shared" si="0"/>
        <v>7.4367822492991165</v>
      </c>
      <c r="C54" s="170">
        <f t="shared" si="5"/>
        <v>0.53207484608217659</v>
      </c>
      <c r="D54" s="169">
        <f t="shared" si="1"/>
        <v>5897.0341614906829</v>
      </c>
      <c r="F54" s="159">
        <v>190964</v>
      </c>
      <c r="G54" s="160">
        <v>2567831</v>
      </c>
      <c r="H54" s="161">
        <f t="shared" si="2"/>
        <v>7.4367822492991165</v>
      </c>
      <c r="I54" s="54">
        <v>28788</v>
      </c>
      <c r="J54" s="162">
        <v>5410517</v>
      </c>
      <c r="K54" s="163">
        <f t="shared" si="3"/>
        <v>0.53207484608217659</v>
      </c>
      <c r="L54" s="164">
        <v>7595380</v>
      </c>
      <c r="M54" s="53">
        <v>1288</v>
      </c>
      <c r="N54" s="165">
        <f t="shared" si="4"/>
        <v>5897.0341614906829</v>
      </c>
    </row>
    <row r="55" spans="1:14" s="81" customFormat="1" ht="14.25" customHeight="1">
      <c r="A55" s="89" t="s">
        <v>47</v>
      </c>
      <c r="B55" s="170">
        <f t="shared" si="0"/>
        <v>0.19712900483440932</v>
      </c>
      <c r="C55" s="170">
        <f t="shared" si="5"/>
        <v>8.8779896572290031</v>
      </c>
      <c r="D55" s="169">
        <f t="shared" si="1"/>
        <v>199.70472440944883</v>
      </c>
      <c r="F55" s="159">
        <v>851</v>
      </c>
      <c r="G55" s="160">
        <v>431697</v>
      </c>
      <c r="H55" s="161">
        <f t="shared" si="2"/>
        <v>0.19712900483440932</v>
      </c>
      <c r="I55" s="54">
        <v>83211</v>
      </c>
      <c r="J55" s="162">
        <v>937273</v>
      </c>
      <c r="K55" s="163">
        <f t="shared" si="3"/>
        <v>8.8779896572290031</v>
      </c>
      <c r="L55" s="164">
        <v>50725</v>
      </c>
      <c r="M55" s="53">
        <v>254</v>
      </c>
      <c r="N55" s="165">
        <f t="shared" si="4"/>
        <v>199.70472440944883</v>
      </c>
    </row>
    <row r="56" spans="1:14" s="81" customFormat="1" ht="14.25" customHeight="1">
      <c r="A56" s="89" t="s">
        <v>48</v>
      </c>
      <c r="B56" s="166">
        <f t="shared" si="0"/>
        <v>12.512041693009479</v>
      </c>
      <c r="C56" s="171">
        <f t="shared" si="5"/>
        <v>-0.89429177937700199</v>
      </c>
      <c r="D56" s="167">
        <f t="shared" si="1"/>
        <v>10096.890798786653</v>
      </c>
      <c r="F56" s="159">
        <v>12950844</v>
      </c>
      <c r="G56" s="160">
        <v>103507040</v>
      </c>
      <c r="H56" s="161">
        <f t="shared" si="2"/>
        <v>12.512041693009479</v>
      </c>
      <c r="I56" s="54">
        <v>-1880687</v>
      </c>
      <c r="J56" s="162">
        <v>210299037</v>
      </c>
      <c r="K56" s="163">
        <f t="shared" si="3"/>
        <v>-0.89429177937700199</v>
      </c>
      <c r="L56" s="164">
        <v>379461350</v>
      </c>
      <c r="M56" s="53">
        <v>37582</v>
      </c>
      <c r="N56" s="165">
        <f t="shared" si="4"/>
        <v>10096.890798786653</v>
      </c>
    </row>
    <row r="57" spans="1:14" s="81" customFormat="1" ht="14.25" customHeight="1">
      <c r="A57" s="89" t="s">
        <v>49</v>
      </c>
      <c r="B57" s="170">
        <f t="shared" si="0"/>
        <v>2.9968662710865908</v>
      </c>
      <c r="C57" s="170">
        <f t="shared" si="5"/>
        <v>5.8781212756486649</v>
      </c>
      <c r="D57" s="169">
        <f t="shared" si="1"/>
        <v>1512.2703862660944</v>
      </c>
      <c r="F57" s="159">
        <v>13379</v>
      </c>
      <c r="G57" s="160">
        <v>446433</v>
      </c>
      <c r="H57" s="161">
        <f t="shared" si="2"/>
        <v>2.9968662710865908</v>
      </c>
      <c r="I57" s="54">
        <v>40937</v>
      </c>
      <c r="J57" s="162">
        <v>696430</v>
      </c>
      <c r="K57" s="163">
        <f t="shared" si="3"/>
        <v>5.8781212756486649</v>
      </c>
      <c r="L57" s="164">
        <v>352359</v>
      </c>
      <c r="M57" s="53">
        <v>233</v>
      </c>
      <c r="N57" s="165">
        <f t="shared" si="4"/>
        <v>1512.2703862660944</v>
      </c>
    </row>
    <row r="58" spans="1:14" s="81" customFormat="1" ht="14.25" customHeight="1" thickBot="1">
      <c r="A58" s="108" t="s">
        <v>50</v>
      </c>
      <c r="B58" s="172">
        <f>H58</f>
        <v>8.2424065777535418</v>
      </c>
      <c r="C58" s="173">
        <f t="shared" si="5"/>
        <v>0.66545868839090871</v>
      </c>
      <c r="D58" s="174">
        <f>N58</f>
        <v>6358.7101747173692</v>
      </c>
      <c r="F58" s="159">
        <v>175330</v>
      </c>
      <c r="G58" s="160">
        <v>2127170</v>
      </c>
      <c r="H58" s="161">
        <f t="shared" si="2"/>
        <v>8.2424065777535418</v>
      </c>
      <c r="I58" s="54">
        <v>32528</v>
      </c>
      <c r="J58" s="162">
        <v>4888057</v>
      </c>
      <c r="K58" s="163">
        <f t="shared" si="3"/>
        <v>0.66545868839090871</v>
      </c>
      <c r="L58" s="164">
        <v>6187025</v>
      </c>
      <c r="M58" s="53">
        <v>973</v>
      </c>
      <c r="N58" s="165">
        <f t="shared" si="4"/>
        <v>6358.7101747173692</v>
      </c>
    </row>
    <row r="59" spans="1:14" s="81" customFormat="1" ht="20.100000000000001" customHeight="1" thickBot="1">
      <c r="A59" s="114" t="s">
        <v>51</v>
      </c>
      <c r="B59" s="175">
        <f>H59</f>
        <v>9.8382318153315325</v>
      </c>
      <c r="C59" s="176">
        <f>K59</f>
        <v>-7.9964142422694631E-2</v>
      </c>
      <c r="D59" s="177">
        <f>N59</f>
        <v>8408.0841557655604</v>
      </c>
      <c r="F59" s="160">
        <f>SUM(F6:F58)</f>
        <v>49499864</v>
      </c>
      <c r="G59" s="160">
        <f>SUM(G6:G58)</f>
        <v>503137809</v>
      </c>
      <c r="H59" s="161">
        <f t="shared" si="2"/>
        <v>9.8382318153315325</v>
      </c>
      <c r="I59" s="55">
        <f>SUM(I6:I58)</f>
        <v>-792570</v>
      </c>
      <c r="J59" s="162">
        <f>SUM(J6:J58)</f>
        <v>991156756</v>
      </c>
      <c r="K59" s="163">
        <f t="shared" si="3"/>
        <v>-7.9964142422694631E-2</v>
      </c>
      <c r="L59" s="164">
        <f>SUM(L6:L58)</f>
        <v>1444912446</v>
      </c>
      <c r="M59" s="178">
        <f>SUM(M6:M58)</f>
        <v>171848</v>
      </c>
      <c r="N59" s="165">
        <f t="shared" si="4"/>
        <v>8408.0841557655604</v>
      </c>
    </row>
    <row r="60" spans="1:14" s="81" customFormat="1" ht="18" customHeight="1" thickBot="1">
      <c r="A60" s="179" t="s">
        <v>177</v>
      </c>
      <c r="B60" s="180">
        <v>10.172316850077095</v>
      </c>
      <c r="C60" s="181">
        <v>0.86714988253512904</v>
      </c>
      <c r="D60" s="182">
        <v>8675.6843888424028</v>
      </c>
      <c r="F60" s="160">
        <v>52516495</v>
      </c>
      <c r="G60" s="160">
        <v>516268769.19</v>
      </c>
      <c r="H60" s="161">
        <f t="shared" si="2"/>
        <v>10.172316850077095</v>
      </c>
      <c r="I60" s="162">
        <v>8566072</v>
      </c>
      <c r="J60" s="162">
        <v>987842145</v>
      </c>
      <c r="K60" s="163">
        <v>0.86714988253512904</v>
      </c>
      <c r="L60" s="164">
        <v>1482648435</v>
      </c>
      <c r="M60" s="178">
        <v>170897</v>
      </c>
      <c r="N60" s="165">
        <f t="shared" si="4"/>
        <v>8675.6843888424028</v>
      </c>
    </row>
    <row r="61" spans="1:14" ht="7.5" customHeight="1" thickTop="1">
      <c r="H61" s="183"/>
      <c r="I61" s="183"/>
      <c r="K61" s="165"/>
      <c r="L61" s="165"/>
      <c r="M61" s="165"/>
    </row>
    <row r="62" spans="1:14" ht="7.5" customHeight="1">
      <c r="H62" s="183"/>
      <c r="I62" s="183"/>
      <c r="K62" s="165"/>
      <c r="L62" s="165"/>
      <c r="M62" s="165"/>
    </row>
    <row r="63" spans="1:14" ht="7.5" customHeight="1">
      <c r="H63" s="183"/>
      <c r="I63" s="183"/>
      <c r="K63" s="165"/>
      <c r="L63" s="165"/>
      <c r="M63" s="165"/>
    </row>
    <row r="64" spans="1:14" ht="7.5" customHeight="1">
      <c r="H64" s="183"/>
      <c r="I64" s="183"/>
      <c r="K64" s="165"/>
      <c r="L64" s="165"/>
      <c r="M64" s="165"/>
    </row>
    <row r="65" spans="8:13" ht="7.5" customHeight="1">
      <c r="H65" s="183"/>
      <c r="I65" s="183"/>
      <c r="K65" s="165"/>
      <c r="L65" s="165"/>
      <c r="M65" s="165"/>
    </row>
    <row r="66" spans="8:13" ht="7.5" customHeight="1">
      <c r="H66" s="183"/>
      <c r="I66" s="183"/>
      <c r="K66" s="165"/>
      <c r="L66" s="165"/>
      <c r="M66" s="165"/>
    </row>
    <row r="67" spans="8:13" ht="7.5" customHeight="1">
      <c r="H67" s="183"/>
      <c r="I67" s="183"/>
      <c r="K67" s="165"/>
      <c r="L67" s="165"/>
      <c r="M67" s="165"/>
    </row>
    <row r="68" spans="8:13" ht="7.5" customHeight="1">
      <c r="H68" s="183"/>
      <c r="I68" s="183"/>
      <c r="K68" s="165"/>
      <c r="L68" s="165"/>
      <c r="M68" s="165"/>
    </row>
    <row r="69" spans="8:13" ht="7.5" customHeight="1">
      <c r="H69" s="183"/>
      <c r="I69" s="183"/>
      <c r="K69" s="165"/>
      <c r="L69" s="165"/>
      <c r="M69" s="165"/>
    </row>
    <row r="70" spans="8:13" ht="7.5" customHeight="1">
      <c r="H70" s="183"/>
      <c r="I70" s="183"/>
      <c r="K70" s="165"/>
      <c r="L70" s="165"/>
      <c r="M70" s="165"/>
    </row>
    <row r="71" spans="8:13" ht="7.5" customHeight="1">
      <c r="H71" s="183"/>
      <c r="I71" s="183"/>
      <c r="K71" s="165"/>
      <c r="L71" s="165"/>
      <c r="M71" s="165"/>
    </row>
    <row r="72" spans="8:13" ht="7.5" customHeight="1">
      <c r="H72" s="183"/>
      <c r="I72" s="183"/>
      <c r="K72" s="165"/>
      <c r="L72" s="165"/>
      <c r="M72" s="165"/>
    </row>
    <row r="73" spans="8:13" ht="7.5" customHeight="1">
      <c r="H73" s="183"/>
      <c r="I73" s="183"/>
      <c r="K73" s="165"/>
      <c r="L73" s="165"/>
      <c r="M73" s="165"/>
    </row>
    <row r="74" spans="8:13" ht="7.5" customHeight="1">
      <c r="H74" s="183"/>
      <c r="I74" s="183"/>
      <c r="K74" s="165"/>
      <c r="L74" s="165"/>
      <c r="M74" s="165"/>
    </row>
    <row r="75" spans="8:13" ht="7.5" customHeight="1">
      <c r="H75" s="183"/>
      <c r="I75" s="183"/>
      <c r="K75" s="165"/>
      <c r="L75" s="165"/>
      <c r="M75" s="165"/>
    </row>
    <row r="76" spans="8:13" ht="7.5" customHeight="1">
      <c r="H76" s="183"/>
      <c r="I76" s="183"/>
      <c r="K76" s="165"/>
      <c r="L76" s="165"/>
      <c r="M76" s="165"/>
    </row>
    <row r="77" spans="8:13" ht="7.5" customHeight="1">
      <c r="H77" s="183"/>
      <c r="I77" s="183"/>
      <c r="K77" s="165"/>
      <c r="L77" s="165"/>
      <c r="M77" s="165"/>
    </row>
    <row r="78" spans="8:13" ht="7.5" customHeight="1">
      <c r="H78" s="183"/>
      <c r="I78" s="183"/>
      <c r="K78" s="165"/>
      <c r="L78" s="165"/>
      <c r="M78" s="165"/>
    </row>
    <row r="79" spans="8:13" ht="7.5" customHeight="1">
      <c r="H79" s="183"/>
      <c r="I79" s="183"/>
      <c r="K79" s="165"/>
      <c r="L79" s="165"/>
      <c r="M79" s="165"/>
    </row>
    <row r="80" spans="8:13" ht="7.5" customHeight="1">
      <c r="H80" s="183"/>
      <c r="I80" s="183"/>
      <c r="K80" s="165"/>
      <c r="L80" s="165"/>
      <c r="M80" s="165"/>
    </row>
    <row r="81" spans="8:13" ht="7.5" customHeight="1">
      <c r="H81" s="183"/>
      <c r="I81" s="183"/>
      <c r="K81" s="165"/>
      <c r="L81" s="165"/>
      <c r="M81" s="165"/>
    </row>
    <row r="82" spans="8:13" ht="7.5" customHeight="1">
      <c r="H82" s="183"/>
      <c r="I82" s="183"/>
      <c r="K82" s="165"/>
      <c r="L82" s="165"/>
      <c r="M82" s="165"/>
    </row>
    <row r="83" spans="8:13" ht="7.5" customHeight="1">
      <c r="H83" s="183"/>
      <c r="I83" s="183"/>
    </row>
    <row r="84" spans="8:13" ht="7.5" customHeight="1">
      <c r="H84" s="183"/>
      <c r="I84" s="183"/>
    </row>
    <row r="85" spans="8:13" ht="7.5" customHeight="1">
      <c r="H85" s="183"/>
      <c r="I85" s="183"/>
    </row>
    <row r="86" spans="8:13" ht="7.5" customHeight="1">
      <c r="H86" s="183"/>
      <c r="I86" s="183"/>
    </row>
    <row r="87" spans="8:13" ht="7.5" customHeight="1">
      <c r="H87" s="183"/>
      <c r="I87" s="183"/>
    </row>
    <row r="88" spans="8:13" ht="7.5" customHeight="1">
      <c r="H88" s="183"/>
      <c r="I88" s="183"/>
    </row>
    <row r="89" spans="8:13" ht="7.5" customHeight="1">
      <c r="H89" s="183"/>
      <c r="I89" s="183"/>
    </row>
    <row r="90" spans="8:13" ht="7.5" customHeight="1">
      <c r="H90" s="183"/>
      <c r="I90" s="183"/>
    </row>
    <row r="91" spans="8:13" ht="7.5" customHeight="1">
      <c r="H91" s="183"/>
      <c r="I91" s="183"/>
    </row>
    <row r="92" spans="8:13" ht="7.5" customHeight="1">
      <c r="H92" s="183"/>
      <c r="I92" s="183"/>
    </row>
    <row r="93" spans="8:13" ht="7.5" customHeight="1">
      <c r="H93" s="183"/>
      <c r="I93" s="183"/>
    </row>
    <row r="94" spans="8:13" ht="7.5" customHeight="1">
      <c r="H94" s="183"/>
      <c r="I94" s="183"/>
    </row>
    <row r="95" spans="8:13" ht="7.5" customHeight="1">
      <c r="H95" s="183"/>
      <c r="I95" s="183"/>
    </row>
    <row r="96" spans="8:13" ht="7.5" customHeight="1">
      <c r="H96" s="183"/>
      <c r="I96" s="183"/>
    </row>
    <row r="97" spans="8:9" ht="7.5" customHeight="1">
      <c r="H97" s="183"/>
      <c r="I97" s="183"/>
    </row>
    <row r="98" spans="8:9" ht="7.5" customHeight="1">
      <c r="H98" s="183"/>
      <c r="I98" s="183"/>
    </row>
    <row r="99" spans="8:9" ht="7.5" customHeight="1">
      <c r="H99" s="183"/>
      <c r="I99" s="183"/>
    </row>
    <row r="100" spans="8:9" ht="7.5" customHeight="1">
      <c r="H100" s="183"/>
      <c r="I100" s="183"/>
    </row>
    <row r="101" spans="8:9" ht="7.5" customHeight="1">
      <c r="H101" s="183"/>
      <c r="I101" s="183"/>
    </row>
    <row r="102" spans="8:9" ht="7.5" customHeight="1">
      <c r="H102" s="183"/>
      <c r="I102" s="183"/>
    </row>
    <row r="103" spans="8:9" ht="7.5" customHeight="1">
      <c r="H103" s="183"/>
      <c r="I103" s="183"/>
    </row>
    <row r="104" spans="8:9" ht="7.5" customHeight="1">
      <c r="H104" s="183"/>
      <c r="I104" s="183"/>
    </row>
    <row r="105" spans="8:9" ht="7.5" customHeight="1">
      <c r="H105" s="183"/>
      <c r="I105" s="183"/>
    </row>
    <row r="106" spans="8:9" ht="7.5" customHeight="1">
      <c r="H106" s="183"/>
      <c r="I106" s="183"/>
    </row>
    <row r="107" spans="8:9" ht="7.5" customHeight="1">
      <c r="H107" s="183"/>
      <c r="I107" s="183"/>
    </row>
    <row r="108" spans="8:9" ht="7.5" customHeight="1">
      <c r="H108" s="183"/>
      <c r="I108" s="183"/>
    </row>
    <row r="109" spans="8:9" ht="7.5" customHeight="1">
      <c r="H109" s="183"/>
      <c r="I109" s="183"/>
    </row>
    <row r="110" spans="8:9" ht="7.5" customHeight="1">
      <c r="H110" s="183"/>
      <c r="I110" s="183"/>
    </row>
    <row r="111" spans="8:9" ht="7.5" customHeight="1">
      <c r="H111" s="183"/>
      <c r="I111" s="183"/>
    </row>
    <row r="112" spans="8:9" ht="7.5" customHeight="1">
      <c r="H112" s="183"/>
      <c r="I112" s="183"/>
    </row>
    <row r="113" spans="8:9" ht="7.5" customHeight="1">
      <c r="H113" s="183"/>
      <c r="I113" s="183"/>
    </row>
    <row r="114" spans="8:9" ht="7.5" customHeight="1">
      <c r="H114" s="183"/>
      <c r="I114" s="183"/>
    </row>
    <row r="115" spans="8:9" ht="7.5" customHeight="1">
      <c r="H115" s="183"/>
      <c r="I115" s="183"/>
    </row>
    <row r="116" spans="8:9" ht="7.5" customHeight="1">
      <c r="H116" s="183"/>
      <c r="I116" s="183"/>
    </row>
    <row r="117" spans="8:9" ht="7.5" customHeight="1">
      <c r="H117" s="183"/>
      <c r="I117" s="183"/>
    </row>
    <row r="118" spans="8:9" ht="7.5" customHeight="1">
      <c r="H118" s="183"/>
      <c r="I118" s="183"/>
    </row>
    <row r="119" spans="8:9" ht="7.5" customHeight="1">
      <c r="H119" s="183"/>
      <c r="I119" s="183"/>
    </row>
    <row r="120" spans="8:9" ht="7.5" customHeight="1">
      <c r="H120" s="183"/>
      <c r="I120" s="183"/>
    </row>
    <row r="121" spans="8:9" ht="7.5" customHeight="1">
      <c r="H121" s="183"/>
      <c r="I121" s="183"/>
    </row>
    <row r="122" spans="8:9" ht="7.5" customHeight="1">
      <c r="H122" s="183"/>
      <c r="I122" s="183"/>
    </row>
    <row r="123" spans="8:9" ht="7.5" customHeight="1">
      <c r="H123" s="183"/>
      <c r="I123" s="183"/>
    </row>
    <row r="124" spans="8:9" ht="7.5" customHeight="1">
      <c r="H124" s="183"/>
      <c r="I124" s="183"/>
    </row>
    <row r="125" spans="8:9" ht="7.5" customHeight="1">
      <c r="H125" s="183"/>
      <c r="I125" s="183"/>
    </row>
    <row r="126" spans="8:9" ht="7.5" customHeight="1">
      <c r="H126" s="183"/>
      <c r="I126" s="183"/>
    </row>
    <row r="127" spans="8:9" ht="7.5" customHeight="1">
      <c r="H127" s="183"/>
      <c r="I127" s="183"/>
    </row>
    <row r="128" spans="8:9" ht="7.5" customHeight="1">
      <c r="H128" s="183"/>
      <c r="I128" s="183"/>
    </row>
    <row r="129" spans="8:9" ht="7.5" customHeight="1">
      <c r="H129" s="183"/>
      <c r="I129" s="183"/>
    </row>
    <row r="130" spans="8:9" ht="7.5" customHeight="1">
      <c r="H130" s="183"/>
      <c r="I130" s="183"/>
    </row>
    <row r="131" spans="8:9" ht="7.5" customHeight="1">
      <c r="H131" s="183"/>
      <c r="I131" s="183"/>
    </row>
    <row r="132" spans="8:9" ht="7.5" customHeight="1">
      <c r="H132" s="183"/>
      <c r="I132" s="183"/>
    </row>
    <row r="133" spans="8:9" ht="7.5" customHeight="1">
      <c r="H133" s="183"/>
      <c r="I133" s="183"/>
    </row>
    <row r="134" spans="8:9" ht="7.5" customHeight="1">
      <c r="H134" s="183"/>
      <c r="I134" s="183"/>
    </row>
    <row r="135" spans="8:9" ht="7.5" customHeight="1">
      <c r="H135" s="183"/>
      <c r="I135" s="183"/>
    </row>
    <row r="136" spans="8:9" ht="7.5" customHeight="1">
      <c r="H136" s="183"/>
      <c r="I136" s="183"/>
    </row>
    <row r="137" spans="8:9" ht="7.5" customHeight="1">
      <c r="H137" s="183"/>
      <c r="I137" s="183"/>
    </row>
    <row r="138" spans="8:9" ht="7.5" customHeight="1">
      <c r="H138" s="183"/>
      <c r="I138" s="183"/>
    </row>
    <row r="139" spans="8:9" ht="7.5" customHeight="1">
      <c r="H139" s="183"/>
      <c r="I139" s="183"/>
    </row>
    <row r="140" spans="8:9" ht="7.5" customHeight="1">
      <c r="H140" s="183"/>
      <c r="I140" s="183"/>
    </row>
    <row r="141" spans="8:9" ht="7.5" customHeight="1">
      <c r="H141" s="183"/>
      <c r="I141" s="183"/>
    </row>
    <row r="142" spans="8:9" ht="7.5" customHeight="1">
      <c r="H142" s="183"/>
      <c r="I142" s="183"/>
    </row>
    <row r="143" spans="8:9" ht="7.5" customHeight="1">
      <c r="H143" s="183"/>
      <c r="I143" s="183"/>
    </row>
    <row r="144" spans="8:9" ht="7.5" customHeight="1">
      <c r="H144" s="183"/>
      <c r="I144" s="183"/>
    </row>
    <row r="145" spans="8:9" ht="7.5" customHeight="1">
      <c r="H145" s="183"/>
      <c r="I145" s="183"/>
    </row>
    <row r="146" spans="8:9" ht="7.5" customHeight="1">
      <c r="H146" s="183"/>
      <c r="I146" s="183"/>
    </row>
    <row r="147" spans="8:9" ht="7.5" customHeight="1">
      <c r="H147" s="183"/>
      <c r="I147" s="183"/>
    </row>
    <row r="148" spans="8:9" ht="7.5" customHeight="1">
      <c r="H148" s="183"/>
      <c r="I148" s="183"/>
    </row>
    <row r="149" spans="8:9" ht="7.5" customHeight="1">
      <c r="H149" s="183"/>
      <c r="I149" s="183"/>
    </row>
    <row r="150" spans="8:9" ht="7.5" customHeight="1">
      <c r="H150" s="183"/>
      <c r="I150" s="183"/>
    </row>
    <row r="151" spans="8:9" ht="7.5" customHeight="1">
      <c r="H151" s="183"/>
      <c r="I151" s="183"/>
    </row>
    <row r="152" spans="8:9" ht="7.5" customHeight="1">
      <c r="H152" s="183"/>
      <c r="I152" s="183"/>
    </row>
    <row r="153" spans="8:9" ht="7.5" customHeight="1">
      <c r="H153" s="183"/>
      <c r="I153" s="183"/>
    </row>
    <row r="154" spans="8:9" ht="7.5" customHeight="1">
      <c r="H154" s="183"/>
      <c r="I154" s="183"/>
    </row>
    <row r="155" spans="8:9" ht="7.5" customHeight="1">
      <c r="H155" s="183"/>
      <c r="I155" s="183"/>
    </row>
    <row r="156" spans="8:9" ht="7.5" customHeight="1">
      <c r="H156" s="183"/>
      <c r="I156" s="183"/>
    </row>
    <row r="157" spans="8:9" ht="7.5" customHeight="1">
      <c r="H157" s="183"/>
      <c r="I157" s="183"/>
    </row>
    <row r="158" spans="8:9" ht="7.5" customHeight="1">
      <c r="H158" s="183"/>
      <c r="I158" s="183"/>
    </row>
    <row r="159" spans="8:9" ht="7.5" customHeight="1">
      <c r="H159" s="183"/>
      <c r="I159" s="183"/>
    </row>
    <row r="160" spans="8:9" ht="7.5" customHeight="1">
      <c r="H160" s="183"/>
      <c r="I160" s="183"/>
    </row>
    <row r="161" spans="8:9" ht="7.5" customHeight="1">
      <c r="H161" s="183"/>
      <c r="I161" s="183"/>
    </row>
    <row r="162" spans="8:9" ht="7.5" customHeight="1">
      <c r="H162" s="183"/>
      <c r="I162" s="183"/>
    </row>
    <row r="163" spans="8:9" ht="7.5" customHeight="1">
      <c r="H163" s="183"/>
      <c r="I163" s="183"/>
    </row>
    <row r="164" spans="8:9" ht="7.5" customHeight="1">
      <c r="H164" s="183"/>
      <c r="I164" s="183"/>
    </row>
    <row r="165" spans="8:9" ht="7.5" customHeight="1">
      <c r="H165" s="183"/>
      <c r="I165" s="183"/>
    </row>
    <row r="166" spans="8:9" ht="7.5" customHeight="1">
      <c r="H166" s="183"/>
      <c r="I166" s="183"/>
    </row>
    <row r="167" spans="8:9" ht="7.5" customHeight="1">
      <c r="H167" s="183"/>
      <c r="I167" s="183"/>
    </row>
    <row r="168" spans="8:9" ht="7.5" customHeight="1">
      <c r="H168" s="183"/>
      <c r="I168" s="183"/>
    </row>
    <row r="169" spans="8:9" ht="7.5" customHeight="1">
      <c r="H169" s="183"/>
      <c r="I169" s="183"/>
    </row>
    <row r="170" spans="8:9" ht="7.5" customHeight="1">
      <c r="H170" s="183"/>
      <c r="I170" s="183"/>
    </row>
    <row r="171" spans="8:9" ht="7.5" customHeight="1">
      <c r="H171" s="183"/>
      <c r="I171" s="183"/>
    </row>
    <row r="172" spans="8:9" ht="7.5" customHeight="1">
      <c r="H172" s="183"/>
      <c r="I172" s="183"/>
    </row>
    <row r="173" spans="8:9" ht="7.5" customHeight="1">
      <c r="H173" s="183"/>
      <c r="I173" s="183"/>
    </row>
    <row r="174" spans="8:9" ht="7.5" customHeight="1">
      <c r="H174" s="183"/>
      <c r="I174" s="183"/>
    </row>
    <row r="175" spans="8:9" ht="7.5" customHeight="1">
      <c r="H175" s="183"/>
      <c r="I175" s="183"/>
    </row>
    <row r="176" spans="8:9" ht="7.5" customHeight="1">
      <c r="H176" s="183"/>
      <c r="I176" s="183"/>
    </row>
    <row r="177" spans="8:9" ht="7.5" customHeight="1">
      <c r="H177" s="183"/>
      <c r="I177" s="183"/>
    </row>
    <row r="178" spans="8:9" ht="7.5" customHeight="1">
      <c r="H178" s="183"/>
      <c r="I178" s="183"/>
    </row>
    <row r="179" spans="8:9" ht="7.5" customHeight="1">
      <c r="H179" s="183"/>
      <c r="I179" s="183"/>
    </row>
    <row r="180" spans="8:9" ht="7.5" customHeight="1">
      <c r="H180" s="183"/>
      <c r="I180" s="183"/>
    </row>
    <row r="181" spans="8:9" ht="7.5" customHeight="1">
      <c r="H181" s="183"/>
      <c r="I181" s="183"/>
    </row>
    <row r="182" spans="8:9" ht="7.5" customHeight="1">
      <c r="H182" s="183"/>
      <c r="I182" s="183"/>
    </row>
    <row r="183" spans="8:9" ht="7.5" customHeight="1">
      <c r="H183" s="183"/>
      <c r="I183" s="183"/>
    </row>
    <row r="184" spans="8:9" ht="7.5" customHeight="1">
      <c r="H184" s="183"/>
      <c r="I184" s="183"/>
    </row>
    <row r="185" spans="8:9" ht="7.5" customHeight="1">
      <c r="H185" s="183"/>
      <c r="I185" s="183"/>
    </row>
    <row r="186" spans="8:9" ht="7.5" customHeight="1">
      <c r="H186" s="183"/>
      <c r="I186" s="183"/>
    </row>
    <row r="187" spans="8:9" ht="7.5" customHeight="1">
      <c r="H187" s="183"/>
      <c r="I187" s="183"/>
    </row>
    <row r="188" spans="8:9" ht="7.5" customHeight="1">
      <c r="H188" s="183"/>
      <c r="I188" s="183"/>
    </row>
    <row r="189" spans="8:9" ht="7.5" customHeight="1">
      <c r="H189" s="183"/>
      <c r="I189" s="183"/>
    </row>
    <row r="190" spans="8:9" ht="7.5" customHeight="1">
      <c r="H190" s="183"/>
      <c r="I190" s="183"/>
    </row>
    <row r="191" spans="8:9" ht="7.5" customHeight="1">
      <c r="H191" s="183"/>
      <c r="I191" s="183"/>
    </row>
    <row r="192" spans="8:9" ht="7.5" customHeight="1">
      <c r="H192" s="183"/>
      <c r="I192" s="183"/>
    </row>
    <row r="193" spans="8:9" ht="7.5" customHeight="1">
      <c r="H193" s="183"/>
      <c r="I193" s="183"/>
    </row>
    <row r="194" spans="8:9" ht="7.5" customHeight="1">
      <c r="H194" s="183"/>
      <c r="I194" s="183"/>
    </row>
    <row r="195" spans="8:9" ht="7.5" customHeight="1">
      <c r="H195" s="183"/>
      <c r="I195" s="183"/>
    </row>
    <row r="196" spans="8:9" ht="7.5" customHeight="1">
      <c r="H196" s="183"/>
      <c r="I196" s="183"/>
    </row>
    <row r="197" spans="8:9" ht="7.5" customHeight="1">
      <c r="H197" s="183"/>
      <c r="I197" s="183"/>
    </row>
    <row r="198" spans="8:9" ht="7.5" customHeight="1">
      <c r="H198" s="183"/>
      <c r="I198" s="183"/>
    </row>
    <row r="199" spans="8:9" ht="7.5" customHeight="1">
      <c r="H199" s="183"/>
      <c r="I199" s="183"/>
    </row>
    <row r="200" spans="8:9" ht="7.5" customHeight="1">
      <c r="H200" s="183"/>
      <c r="I200" s="183"/>
    </row>
    <row r="201" spans="8:9" ht="7.5" customHeight="1">
      <c r="H201" s="183"/>
      <c r="I201" s="183"/>
    </row>
    <row r="202" spans="8:9" ht="7.5" customHeight="1">
      <c r="H202" s="183"/>
      <c r="I202" s="183"/>
    </row>
    <row r="203" spans="8:9" ht="7.5" customHeight="1">
      <c r="H203" s="183"/>
      <c r="I203" s="183"/>
    </row>
    <row r="204" spans="8:9" ht="7.5" customHeight="1">
      <c r="H204" s="183"/>
      <c r="I204" s="183"/>
    </row>
    <row r="205" spans="8:9" ht="7.5" customHeight="1">
      <c r="H205" s="183"/>
      <c r="I205" s="183"/>
    </row>
    <row r="206" spans="8:9" ht="7.5" customHeight="1">
      <c r="H206" s="183"/>
      <c r="I206" s="183"/>
    </row>
    <row r="207" spans="8:9" ht="7.5" customHeight="1">
      <c r="H207" s="183"/>
      <c r="I207" s="183"/>
    </row>
    <row r="208" spans="8:9" ht="7.5" customHeight="1">
      <c r="H208" s="183"/>
      <c r="I208" s="183"/>
    </row>
    <row r="209" spans="8:9" ht="7.5" customHeight="1">
      <c r="H209" s="183"/>
      <c r="I209" s="183"/>
    </row>
    <row r="210" spans="8:9" ht="7.5" customHeight="1">
      <c r="H210" s="183"/>
      <c r="I210" s="183"/>
    </row>
    <row r="211" spans="8:9" ht="7.5" customHeight="1">
      <c r="H211" s="183"/>
      <c r="I211" s="183"/>
    </row>
    <row r="212" spans="8:9" ht="7.5" customHeight="1">
      <c r="H212" s="183"/>
      <c r="I212" s="183"/>
    </row>
    <row r="213" spans="8:9" ht="7.5" customHeight="1">
      <c r="H213" s="183"/>
      <c r="I213" s="183"/>
    </row>
    <row r="214" spans="8:9" ht="7.5" customHeight="1">
      <c r="H214" s="183"/>
      <c r="I214" s="183"/>
    </row>
    <row r="215" spans="8:9" ht="7.5" customHeight="1">
      <c r="H215" s="183"/>
      <c r="I215" s="183"/>
    </row>
    <row r="216" spans="8:9" ht="7.5" customHeight="1">
      <c r="H216" s="183"/>
      <c r="I216" s="183"/>
    </row>
    <row r="217" spans="8:9" ht="7.5" customHeight="1">
      <c r="H217" s="183"/>
      <c r="I217" s="183"/>
    </row>
    <row r="218" spans="8:9" ht="7.5" customHeight="1">
      <c r="H218" s="183"/>
      <c r="I218" s="183"/>
    </row>
    <row r="219" spans="8:9" ht="7.5" customHeight="1">
      <c r="H219" s="183"/>
      <c r="I219" s="183"/>
    </row>
    <row r="220" spans="8:9" ht="7.5" customHeight="1">
      <c r="H220" s="183"/>
      <c r="I220" s="183"/>
    </row>
    <row r="221" spans="8:9" ht="7.5" customHeight="1">
      <c r="H221" s="183"/>
      <c r="I221" s="183"/>
    </row>
    <row r="222" spans="8:9" ht="7.5" customHeight="1">
      <c r="H222" s="183"/>
      <c r="I222" s="183"/>
    </row>
    <row r="223" spans="8:9" ht="7.5" customHeight="1">
      <c r="H223" s="183"/>
      <c r="I223" s="183"/>
    </row>
    <row r="224" spans="8:9" ht="7.5" customHeight="1">
      <c r="H224" s="183"/>
      <c r="I224" s="183"/>
    </row>
    <row r="225" spans="8:9" ht="7.5" customHeight="1">
      <c r="H225" s="183"/>
      <c r="I225" s="183"/>
    </row>
    <row r="226" spans="8:9" ht="7.5" customHeight="1">
      <c r="H226" s="183"/>
      <c r="I226" s="183"/>
    </row>
    <row r="227" spans="8:9" ht="7.5" customHeight="1">
      <c r="H227" s="183"/>
      <c r="I227" s="183"/>
    </row>
    <row r="228" spans="8:9" ht="7.5" customHeight="1">
      <c r="H228" s="183"/>
      <c r="I228" s="183"/>
    </row>
    <row r="229" spans="8:9" ht="7.5" customHeight="1">
      <c r="H229" s="183"/>
      <c r="I229" s="183"/>
    </row>
    <row r="230" spans="8:9" ht="7.5" customHeight="1">
      <c r="H230" s="183"/>
      <c r="I230" s="183"/>
    </row>
    <row r="231" spans="8:9" ht="7.5" customHeight="1">
      <c r="H231" s="183"/>
      <c r="I231" s="183"/>
    </row>
    <row r="232" spans="8:9" ht="7.5" customHeight="1">
      <c r="H232" s="183"/>
      <c r="I232" s="183"/>
    </row>
    <row r="233" spans="8:9" ht="7.5" customHeight="1">
      <c r="H233" s="183"/>
      <c r="I233" s="183"/>
    </row>
    <row r="234" spans="8:9" ht="7.5" customHeight="1">
      <c r="H234" s="183"/>
      <c r="I234" s="183"/>
    </row>
    <row r="235" spans="8:9" ht="7.5" customHeight="1">
      <c r="H235" s="183"/>
      <c r="I235" s="183"/>
    </row>
    <row r="236" spans="8:9" ht="7.5" customHeight="1">
      <c r="H236" s="183"/>
      <c r="I236" s="183"/>
    </row>
    <row r="237" spans="8:9" ht="7.5" customHeight="1">
      <c r="H237" s="183"/>
      <c r="I237" s="183"/>
    </row>
    <row r="238" spans="8:9" ht="7.5" customHeight="1">
      <c r="H238" s="183"/>
      <c r="I238" s="183"/>
    </row>
    <row r="239" spans="8:9" ht="7.5" customHeight="1">
      <c r="H239" s="183"/>
      <c r="I239" s="183"/>
    </row>
    <row r="240" spans="8:9" ht="7.5" customHeight="1">
      <c r="H240" s="183"/>
      <c r="I240" s="183"/>
    </row>
    <row r="241" spans="8:9" ht="7.5" customHeight="1">
      <c r="H241" s="183"/>
      <c r="I241" s="183"/>
    </row>
    <row r="242" spans="8:9" ht="7.5" customHeight="1">
      <c r="H242" s="183"/>
      <c r="I242" s="183"/>
    </row>
    <row r="243" spans="8:9" ht="7.5" customHeight="1">
      <c r="H243" s="183"/>
      <c r="I243" s="183"/>
    </row>
    <row r="244" spans="8:9" ht="7.5" customHeight="1">
      <c r="H244" s="183"/>
      <c r="I244" s="183"/>
    </row>
    <row r="245" spans="8:9" ht="7.5" customHeight="1">
      <c r="H245" s="183"/>
      <c r="I245" s="183"/>
    </row>
    <row r="246" spans="8:9" ht="7.5" customHeight="1">
      <c r="H246" s="183"/>
      <c r="I246" s="183"/>
    </row>
    <row r="247" spans="8:9" ht="7.5" customHeight="1">
      <c r="H247" s="183"/>
      <c r="I247" s="183"/>
    </row>
    <row r="248" spans="8:9" ht="7.5" customHeight="1">
      <c r="H248" s="183"/>
      <c r="I248" s="183"/>
    </row>
    <row r="249" spans="8:9" ht="7.5" customHeight="1">
      <c r="H249" s="183"/>
      <c r="I249" s="183"/>
    </row>
    <row r="250" spans="8:9" ht="7.5" customHeight="1">
      <c r="H250" s="183"/>
      <c r="I250" s="183"/>
    </row>
    <row r="251" spans="8:9" ht="7.5" customHeight="1">
      <c r="H251" s="183"/>
      <c r="I251" s="183"/>
    </row>
    <row r="252" spans="8:9" ht="7.5" customHeight="1">
      <c r="H252" s="183"/>
      <c r="I252" s="183"/>
    </row>
    <row r="253" spans="8:9" ht="7.5" customHeight="1">
      <c r="H253" s="183"/>
      <c r="I253" s="183"/>
    </row>
    <row r="254" spans="8:9" ht="7.5" customHeight="1">
      <c r="H254" s="183"/>
      <c r="I254" s="183"/>
    </row>
    <row r="255" spans="8:9" ht="7.5" customHeight="1">
      <c r="H255" s="183"/>
      <c r="I255" s="183"/>
    </row>
    <row r="256" spans="8:9" ht="7.5" customHeight="1">
      <c r="H256" s="183"/>
      <c r="I256" s="183"/>
    </row>
    <row r="257" spans="8:9" ht="7.5" customHeight="1">
      <c r="H257" s="183"/>
      <c r="I257" s="183"/>
    </row>
    <row r="258" spans="8:9" ht="7.5" customHeight="1">
      <c r="H258" s="183"/>
      <c r="I258" s="183"/>
    </row>
    <row r="259" spans="8:9" ht="7.5" customHeight="1">
      <c r="H259" s="183"/>
      <c r="I259" s="183"/>
    </row>
    <row r="260" spans="8:9" ht="7.5" customHeight="1">
      <c r="H260" s="183"/>
      <c r="I260" s="183"/>
    </row>
    <row r="261" spans="8:9" ht="7.5" customHeight="1">
      <c r="H261" s="183"/>
      <c r="I261" s="183"/>
    </row>
    <row r="262" spans="8:9" ht="7.5" customHeight="1">
      <c r="H262" s="183"/>
      <c r="I262" s="183"/>
    </row>
    <row r="263" spans="8:9" ht="7.5" customHeight="1">
      <c r="H263" s="183"/>
      <c r="I263" s="183"/>
    </row>
    <row r="264" spans="8:9" ht="7.5" customHeight="1">
      <c r="H264" s="183"/>
      <c r="I264" s="183"/>
    </row>
    <row r="265" spans="8:9" ht="7.5" customHeight="1">
      <c r="H265" s="183"/>
      <c r="I265" s="183"/>
    </row>
    <row r="266" spans="8:9" ht="7.5" customHeight="1">
      <c r="H266" s="183"/>
      <c r="I266" s="183"/>
    </row>
    <row r="267" spans="8:9" ht="7.5" customHeight="1">
      <c r="H267" s="183"/>
      <c r="I267" s="183"/>
    </row>
    <row r="268" spans="8:9" ht="7.5" customHeight="1">
      <c r="H268" s="183"/>
      <c r="I268" s="183"/>
    </row>
    <row r="269" spans="8:9" ht="7.5" customHeight="1">
      <c r="H269" s="183"/>
      <c r="I269" s="183"/>
    </row>
    <row r="270" spans="8:9" ht="7.5" customHeight="1">
      <c r="H270" s="183"/>
      <c r="I270" s="183"/>
    </row>
    <row r="271" spans="8:9" ht="7.5" customHeight="1">
      <c r="H271" s="183"/>
      <c r="I271" s="183"/>
    </row>
    <row r="272" spans="8:9" ht="7.5" customHeight="1">
      <c r="H272" s="183"/>
      <c r="I272" s="183"/>
    </row>
    <row r="273" spans="8:9" ht="7.5" customHeight="1">
      <c r="H273" s="183"/>
      <c r="I273" s="183"/>
    </row>
    <row r="274" spans="8:9" ht="7.5" customHeight="1">
      <c r="H274" s="183"/>
      <c r="I274" s="183"/>
    </row>
    <row r="275" spans="8:9" ht="7.5" customHeight="1">
      <c r="H275" s="183"/>
      <c r="I275" s="183"/>
    </row>
    <row r="276" spans="8:9" ht="7.5" customHeight="1">
      <c r="H276" s="183"/>
      <c r="I276" s="183"/>
    </row>
    <row r="277" spans="8:9" ht="7.5" customHeight="1">
      <c r="H277" s="183"/>
      <c r="I277" s="183"/>
    </row>
    <row r="278" spans="8:9" ht="7.5" customHeight="1">
      <c r="H278" s="183"/>
      <c r="I278" s="183"/>
    </row>
    <row r="279" spans="8:9" ht="7.5" customHeight="1">
      <c r="H279" s="183"/>
      <c r="I279" s="183"/>
    </row>
    <row r="280" spans="8:9" ht="7.5" customHeight="1">
      <c r="H280" s="183"/>
      <c r="I280" s="183"/>
    </row>
    <row r="281" spans="8:9" ht="7.5" customHeight="1">
      <c r="H281" s="183"/>
      <c r="I281" s="183"/>
    </row>
    <row r="282" spans="8:9" ht="7.5" customHeight="1">
      <c r="H282" s="183"/>
      <c r="I282" s="183"/>
    </row>
    <row r="283" spans="8:9" ht="7.5" customHeight="1">
      <c r="H283" s="183"/>
      <c r="I283" s="183"/>
    </row>
    <row r="284" spans="8:9" ht="7.5" customHeight="1">
      <c r="H284" s="183"/>
      <c r="I284" s="183"/>
    </row>
    <row r="285" spans="8:9" ht="7.5" customHeight="1">
      <c r="H285" s="183"/>
      <c r="I285" s="183"/>
    </row>
    <row r="286" spans="8:9" ht="7.5" customHeight="1">
      <c r="H286" s="183"/>
      <c r="I286" s="183"/>
    </row>
    <row r="287" spans="8:9" ht="7.5" customHeight="1">
      <c r="H287" s="183"/>
      <c r="I287" s="183"/>
    </row>
    <row r="288" spans="8:9" ht="7.5" customHeight="1">
      <c r="H288" s="183"/>
      <c r="I288" s="183"/>
    </row>
    <row r="289" spans="8:9" ht="7.5" customHeight="1">
      <c r="H289" s="183"/>
      <c r="I289" s="183"/>
    </row>
    <row r="290" spans="8:9" ht="7.5" customHeight="1">
      <c r="H290" s="183"/>
      <c r="I290" s="183"/>
    </row>
    <row r="291" spans="8:9" ht="7.5" customHeight="1">
      <c r="H291" s="183"/>
      <c r="I291" s="183"/>
    </row>
    <row r="292" spans="8:9" ht="7.5" customHeight="1">
      <c r="H292" s="183"/>
      <c r="I292" s="183"/>
    </row>
    <row r="293" spans="8:9" ht="7.5" customHeight="1">
      <c r="H293" s="183"/>
      <c r="I293" s="183"/>
    </row>
    <row r="294" spans="8:9" ht="7.5" customHeight="1">
      <c r="H294" s="183"/>
      <c r="I294" s="183"/>
    </row>
    <row r="295" spans="8:9" ht="7.5" customHeight="1">
      <c r="H295" s="183"/>
      <c r="I295" s="183"/>
    </row>
    <row r="296" spans="8:9" ht="7.5" customHeight="1">
      <c r="H296" s="183"/>
      <c r="I296" s="183"/>
    </row>
    <row r="297" spans="8:9" ht="7.5" customHeight="1">
      <c r="H297" s="183"/>
      <c r="I297" s="183"/>
    </row>
    <row r="298" spans="8:9" ht="7.5" customHeight="1">
      <c r="H298" s="183"/>
      <c r="I298" s="183"/>
    </row>
    <row r="299" spans="8:9" ht="7.5" customHeight="1">
      <c r="H299" s="183"/>
      <c r="I299" s="183"/>
    </row>
    <row r="300" spans="8:9" ht="7.5" customHeight="1">
      <c r="H300" s="183"/>
      <c r="I300" s="183"/>
    </row>
    <row r="301" spans="8:9" ht="7.5" customHeight="1">
      <c r="H301" s="183"/>
      <c r="I301" s="183"/>
    </row>
    <row r="302" spans="8:9" ht="7.5" customHeight="1">
      <c r="H302" s="183"/>
      <c r="I302" s="183"/>
    </row>
    <row r="303" spans="8:9" ht="7.5" customHeight="1">
      <c r="H303" s="183"/>
      <c r="I303" s="183"/>
    </row>
    <row r="304" spans="8:9" ht="7.5" customHeight="1">
      <c r="H304" s="183"/>
      <c r="I304" s="183"/>
    </row>
    <row r="305" spans="8:9" ht="7.5" customHeight="1">
      <c r="H305" s="183"/>
      <c r="I305" s="183"/>
    </row>
    <row r="306" spans="8:9" ht="7.5" customHeight="1">
      <c r="H306" s="183"/>
      <c r="I306" s="183"/>
    </row>
    <row r="307" spans="8:9" ht="7.5" customHeight="1">
      <c r="H307" s="183"/>
      <c r="I307" s="183"/>
    </row>
    <row r="308" spans="8:9" ht="7.5" customHeight="1">
      <c r="H308" s="183"/>
      <c r="I308" s="183"/>
    </row>
    <row r="309" spans="8:9" ht="7.5" customHeight="1">
      <c r="H309" s="183"/>
      <c r="I309" s="183"/>
    </row>
    <row r="310" spans="8:9" ht="7.5" customHeight="1">
      <c r="H310" s="183"/>
      <c r="I310" s="183"/>
    </row>
    <row r="311" spans="8:9" ht="7.5" customHeight="1">
      <c r="H311" s="183"/>
      <c r="I311" s="183"/>
    </row>
    <row r="312" spans="8:9" ht="7.5" customHeight="1">
      <c r="H312" s="183"/>
      <c r="I312" s="183"/>
    </row>
  </sheetData>
  <sheetProtection sheet="1" objects="1" scenarios="1"/>
  <mergeCells count="1">
    <mergeCell ref="A2:A4"/>
  </mergeCells>
  <printOptions horizontalCentered="1"/>
  <pageMargins left="0.39370078740157483" right="0.39370078740157483" top="0.39370078740157483" bottom="0.59055118110236227" header="0.31496062992125984" footer="0.31496062992125984"/>
  <pageSetup paperSize="9" scale="91" orientation="portrait" horizontalDpi="300" verticalDpi="300" r:id="rId1"/>
</worksheet>
</file>

<file path=xl/worksheets/sheet3.xml><?xml version="1.0" encoding="utf-8"?>
<worksheet xmlns="http://schemas.openxmlformats.org/spreadsheetml/2006/main" xmlns:r="http://schemas.openxmlformats.org/officeDocument/2006/relationships">
  <sheetPr>
    <pageSetUpPr fitToPage="1"/>
  </sheetPr>
  <dimension ref="A1:AY64"/>
  <sheetViews>
    <sheetView zoomScale="155" zoomScaleNormal="155" workbookViewId="0">
      <pane xSplit="1" ySplit="5" topLeftCell="B6" activePane="bottomRight" state="frozen"/>
      <selection pane="topRight" activeCell="B1" sqref="B1"/>
      <selection pane="bottomLeft" activeCell="A6" sqref="A6"/>
      <selection pane="bottomRight"/>
    </sheetView>
  </sheetViews>
  <sheetFormatPr baseColWidth="10" defaultColWidth="10.7109375" defaultRowHeight="7.5" customHeight="1"/>
  <cols>
    <col min="1" max="1" width="20.7109375" style="127" customWidth="1"/>
    <col min="2" max="3" width="10.7109375" style="127" customWidth="1"/>
    <col min="4" max="5" width="12.7109375" style="127" customWidth="1"/>
    <col min="6" max="6" width="9.7109375" style="127" customWidth="1"/>
    <col min="7" max="7" width="10.7109375" style="127" customWidth="1"/>
    <col min="8" max="8" width="12.7109375" style="127" customWidth="1"/>
    <col min="9" max="9" width="9.7109375" style="127" customWidth="1"/>
    <col min="10" max="51" width="10.7109375" style="128"/>
    <col min="52" max="16384" width="10.7109375" style="127"/>
  </cols>
  <sheetData>
    <row r="1" spans="1:9" s="77" customFormat="1" ht="20.100000000000001" customHeight="1" thickBot="1">
      <c r="A1" s="75" t="s">
        <v>243</v>
      </c>
      <c r="B1" s="76"/>
      <c r="C1" s="76"/>
      <c r="D1" s="76"/>
      <c r="E1" s="76"/>
      <c r="F1" s="76"/>
      <c r="G1" s="76"/>
      <c r="H1" s="76"/>
      <c r="I1" s="76"/>
    </row>
    <row r="2" spans="1:9" s="81" customFormat="1" ht="12.6" customHeight="1" thickTop="1">
      <c r="A2" s="184" t="s">
        <v>178</v>
      </c>
      <c r="B2" s="185" t="s">
        <v>247</v>
      </c>
      <c r="C2" s="185" t="s">
        <v>245</v>
      </c>
      <c r="D2" s="185" t="s">
        <v>244</v>
      </c>
      <c r="E2" s="186" t="s">
        <v>168</v>
      </c>
      <c r="F2" s="186"/>
      <c r="G2" s="185" t="s">
        <v>246</v>
      </c>
      <c r="H2" s="186" t="s">
        <v>170</v>
      </c>
      <c r="I2" s="187"/>
    </row>
    <row r="3" spans="1:9" s="81" customFormat="1" ht="12.6" customHeight="1" thickBot="1">
      <c r="A3" s="188"/>
      <c r="B3" s="189"/>
      <c r="C3" s="189"/>
      <c r="D3" s="189"/>
      <c r="E3" s="190" t="s">
        <v>171</v>
      </c>
      <c r="F3" s="190"/>
      <c r="G3" s="189"/>
      <c r="H3" s="190" t="s">
        <v>169</v>
      </c>
      <c r="I3" s="191"/>
    </row>
    <row r="4" spans="1:9" s="81" customFormat="1" ht="12.6" customHeight="1" thickBot="1">
      <c r="A4" s="192"/>
      <c r="B4" s="193"/>
      <c r="C4" s="193"/>
      <c r="D4" s="193"/>
      <c r="E4" s="194" t="s">
        <v>54</v>
      </c>
      <c r="F4" s="194" t="s">
        <v>172</v>
      </c>
      <c r="G4" s="193"/>
      <c r="H4" s="194" t="s">
        <v>54</v>
      </c>
      <c r="I4" s="195" t="s">
        <v>172</v>
      </c>
    </row>
    <row r="5" spans="1:9" s="81" customFormat="1" ht="35.1" customHeight="1" thickBot="1">
      <c r="A5" s="196" t="s">
        <v>254</v>
      </c>
      <c r="B5" s="197" t="s">
        <v>255</v>
      </c>
      <c r="C5" s="198"/>
      <c r="D5" s="198"/>
      <c r="E5" s="198"/>
      <c r="F5" s="198"/>
      <c r="G5" s="198"/>
      <c r="H5" s="198"/>
      <c r="I5" s="199"/>
    </row>
    <row r="6" spans="1:9" s="81" customFormat="1" ht="14.25" customHeight="1">
      <c r="A6" s="200" t="s">
        <v>0</v>
      </c>
      <c r="B6" s="201">
        <v>32819</v>
      </c>
      <c r="C6" s="201">
        <v>20990327</v>
      </c>
      <c r="D6" s="202">
        <v>2313542</v>
      </c>
      <c r="E6" s="201">
        <f t="shared" ref="E6:E59" si="0">SUM(C6:D6)</f>
        <v>23303869</v>
      </c>
      <c r="F6" s="203">
        <f>E6/B6</f>
        <v>710.0724884975167</v>
      </c>
      <c r="G6" s="201">
        <v>19000000</v>
      </c>
      <c r="H6" s="204">
        <f>SUM(E6-G6)</f>
        <v>4303869</v>
      </c>
      <c r="I6" s="205">
        <f>H6/B6</f>
        <v>131.13955330753527</v>
      </c>
    </row>
    <row r="7" spans="1:9" s="81" customFormat="1" ht="14.25" customHeight="1">
      <c r="A7" s="89" t="s">
        <v>1</v>
      </c>
      <c r="B7" s="206">
        <v>2467</v>
      </c>
      <c r="C7" s="206">
        <v>851046</v>
      </c>
      <c r="D7" s="207">
        <v>-597848</v>
      </c>
      <c r="E7" s="206">
        <f t="shared" si="0"/>
        <v>253198</v>
      </c>
      <c r="F7" s="208">
        <f t="shared" ref="F7:F59" si="1">E7/B7</f>
        <v>102.63396838265099</v>
      </c>
      <c r="G7" s="209">
        <v>516750</v>
      </c>
      <c r="H7" s="210">
        <f t="shared" ref="H7:H58" si="2">SUM(E7-G7)</f>
        <v>-263552</v>
      </c>
      <c r="I7" s="211">
        <f t="shared" ref="I7:I58" si="3">H7/B7</f>
        <v>-106.83096878800163</v>
      </c>
    </row>
    <row r="8" spans="1:9" s="81" customFormat="1" ht="14.25" customHeight="1">
      <c r="A8" s="89" t="s">
        <v>2</v>
      </c>
      <c r="B8" s="206">
        <v>3105</v>
      </c>
      <c r="C8" s="206">
        <v>1040317</v>
      </c>
      <c r="D8" s="207">
        <v>-154441</v>
      </c>
      <c r="E8" s="206">
        <f t="shared" si="0"/>
        <v>885876</v>
      </c>
      <c r="F8" s="208">
        <f t="shared" si="1"/>
        <v>285.30628019323672</v>
      </c>
      <c r="G8" s="209">
        <v>1345400</v>
      </c>
      <c r="H8" s="210">
        <f t="shared" si="2"/>
        <v>-459524</v>
      </c>
      <c r="I8" s="211">
        <f t="shared" si="3"/>
        <v>-147.99484702093397</v>
      </c>
    </row>
    <row r="9" spans="1:9" s="81" customFormat="1" ht="14.25" customHeight="1">
      <c r="A9" s="212" t="s">
        <v>52</v>
      </c>
      <c r="B9" s="206">
        <v>4856</v>
      </c>
      <c r="C9" s="206">
        <v>1336050</v>
      </c>
      <c r="D9" s="207">
        <v>-1827241</v>
      </c>
      <c r="E9" s="206">
        <f t="shared" si="0"/>
        <v>-491191</v>
      </c>
      <c r="F9" s="208">
        <f t="shared" si="1"/>
        <v>-101.15135914332784</v>
      </c>
      <c r="G9" s="209">
        <v>4842800</v>
      </c>
      <c r="H9" s="210">
        <f t="shared" si="2"/>
        <v>-5333991</v>
      </c>
      <c r="I9" s="211">
        <f t="shared" si="3"/>
        <v>-1098.433072487644</v>
      </c>
    </row>
    <row r="10" spans="1:9" s="81" customFormat="1" ht="14.25" customHeight="1">
      <c r="A10" s="89" t="s">
        <v>3</v>
      </c>
      <c r="B10" s="206">
        <v>1502</v>
      </c>
      <c r="C10" s="206">
        <v>416737</v>
      </c>
      <c r="D10" s="207">
        <v>-276728</v>
      </c>
      <c r="E10" s="206">
        <f t="shared" si="0"/>
        <v>140009</v>
      </c>
      <c r="F10" s="208">
        <f t="shared" si="1"/>
        <v>93.215046604527302</v>
      </c>
      <c r="G10" s="209">
        <v>475000</v>
      </c>
      <c r="H10" s="210">
        <f t="shared" si="2"/>
        <v>-334991</v>
      </c>
      <c r="I10" s="211">
        <f t="shared" si="3"/>
        <v>-223.02996005326233</v>
      </c>
    </row>
    <row r="11" spans="1:9" s="81" customFormat="1" ht="14.25" customHeight="1">
      <c r="A11" s="89" t="s">
        <v>4</v>
      </c>
      <c r="B11" s="206">
        <v>1912</v>
      </c>
      <c r="C11" s="206">
        <v>512619</v>
      </c>
      <c r="D11" s="207">
        <v>-112419</v>
      </c>
      <c r="E11" s="206">
        <f t="shared" si="0"/>
        <v>400200</v>
      </c>
      <c r="F11" s="208">
        <f t="shared" si="1"/>
        <v>209.30962343096235</v>
      </c>
      <c r="G11" s="209">
        <v>460000</v>
      </c>
      <c r="H11" s="210">
        <f t="shared" si="2"/>
        <v>-59800</v>
      </c>
      <c r="I11" s="211">
        <f t="shared" si="3"/>
        <v>-31.276150627615063</v>
      </c>
    </row>
    <row r="12" spans="1:9" s="81" customFormat="1" ht="14.25" customHeight="1">
      <c r="A12" s="89" t="s">
        <v>5</v>
      </c>
      <c r="B12" s="206">
        <v>282</v>
      </c>
      <c r="C12" s="206">
        <v>191995</v>
      </c>
      <c r="D12" s="207">
        <v>96215</v>
      </c>
      <c r="E12" s="206">
        <f t="shared" si="0"/>
        <v>288210</v>
      </c>
      <c r="F12" s="208">
        <f t="shared" si="1"/>
        <v>1022.0212765957447</v>
      </c>
      <c r="G12" s="209">
        <v>114240</v>
      </c>
      <c r="H12" s="210">
        <f t="shared" si="2"/>
        <v>173970</v>
      </c>
      <c r="I12" s="211">
        <f t="shared" si="3"/>
        <v>616.91489361702122</v>
      </c>
    </row>
    <row r="13" spans="1:9" s="81" customFormat="1" ht="14.25" customHeight="1">
      <c r="A13" s="89" t="s">
        <v>6</v>
      </c>
      <c r="B13" s="206">
        <v>4424</v>
      </c>
      <c r="C13" s="206">
        <v>1363622</v>
      </c>
      <c r="D13" s="207">
        <v>-943445</v>
      </c>
      <c r="E13" s="206">
        <f t="shared" si="0"/>
        <v>420177</v>
      </c>
      <c r="F13" s="208">
        <f t="shared" si="1"/>
        <v>94.976717902350813</v>
      </c>
      <c r="G13" s="209">
        <v>570750</v>
      </c>
      <c r="H13" s="210">
        <f t="shared" si="2"/>
        <v>-150573</v>
      </c>
      <c r="I13" s="211">
        <f t="shared" si="3"/>
        <v>-34.035488245931283</v>
      </c>
    </row>
    <row r="14" spans="1:9" s="81" customFormat="1" ht="14.25" customHeight="1">
      <c r="A14" s="89" t="s">
        <v>7</v>
      </c>
      <c r="B14" s="206">
        <v>958</v>
      </c>
      <c r="C14" s="206">
        <v>290921.55</v>
      </c>
      <c r="D14" s="207">
        <v>-20759</v>
      </c>
      <c r="E14" s="206">
        <f t="shared" si="0"/>
        <v>270162.55</v>
      </c>
      <c r="F14" s="208">
        <f t="shared" si="1"/>
        <v>282.00683716075156</v>
      </c>
      <c r="G14" s="209">
        <v>248052</v>
      </c>
      <c r="H14" s="210">
        <f t="shared" si="2"/>
        <v>22110.549999999988</v>
      </c>
      <c r="I14" s="211">
        <f t="shared" si="3"/>
        <v>23.079906054279736</v>
      </c>
    </row>
    <row r="15" spans="1:9" s="81" customFormat="1" ht="14.25" customHeight="1">
      <c r="A15" s="89" t="s">
        <v>8</v>
      </c>
      <c r="B15" s="206">
        <v>4967</v>
      </c>
      <c r="C15" s="206">
        <v>1469891</v>
      </c>
      <c r="D15" s="207">
        <v>-223268</v>
      </c>
      <c r="E15" s="206">
        <f t="shared" si="0"/>
        <v>1246623</v>
      </c>
      <c r="F15" s="208">
        <f t="shared" si="1"/>
        <v>250.98107509563116</v>
      </c>
      <c r="G15" s="209">
        <v>1407500</v>
      </c>
      <c r="H15" s="210">
        <f t="shared" si="2"/>
        <v>-160877</v>
      </c>
      <c r="I15" s="211">
        <f t="shared" si="3"/>
        <v>-32.38916851218039</v>
      </c>
    </row>
    <row r="16" spans="1:9" s="81" customFormat="1" ht="14.25" customHeight="1">
      <c r="A16" s="89" t="s">
        <v>9</v>
      </c>
      <c r="B16" s="206">
        <v>4522</v>
      </c>
      <c r="C16" s="206">
        <v>1268610</v>
      </c>
      <c r="D16" s="207">
        <v>-303881</v>
      </c>
      <c r="E16" s="206">
        <f t="shared" si="0"/>
        <v>964729</v>
      </c>
      <c r="F16" s="208">
        <f t="shared" si="1"/>
        <v>213.34122069880584</v>
      </c>
      <c r="G16" s="209">
        <v>1950000</v>
      </c>
      <c r="H16" s="210">
        <f t="shared" si="2"/>
        <v>-985271</v>
      </c>
      <c r="I16" s="211">
        <f t="shared" si="3"/>
        <v>-217.88390092879257</v>
      </c>
    </row>
    <row r="17" spans="1:9" s="81" customFormat="1" ht="14.25" customHeight="1">
      <c r="A17" s="89" t="s">
        <v>10</v>
      </c>
      <c r="B17" s="206">
        <v>5590</v>
      </c>
      <c r="C17" s="206">
        <v>1227900</v>
      </c>
      <c r="D17" s="207">
        <v>6632</v>
      </c>
      <c r="E17" s="206">
        <f t="shared" si="0"/>
        <v>1234532</v>
      </c>
      <c r="F17" s="208">
        <f t="shared" si="1"/>
        <v>220.84651162790698</v>
      </c>
      <c r="G17" s="209">
        <v>455000</v>
      </c>
      <c r="H17" s="210">
        <f t="shared" si="2"/>
        <v>779532</v>
      </c>
      <c r="I17" s="211">
        <f t="shared" si="3"/>
        <v>139.45116279069768</v>
      </c>
    </row>
    <row r="18" spans="1:9" s="81" customFormat="1" ht="14.25" customHeight="1">
      <c r="A18" s="89" t="s">
        <v>11</v>
      </c>
      <c r="B18" s="206">
        <v>1590</v>
      </c>
      <c r="C18" s="206">
        <v>466727</v>
      </c>
      <c r="D18" s="207">
        <v>-230699</v>
      </c>
      <c r="E18" s="206">
        <f t="shared" si="0"/>
        <v>236028</v>
      </c>
      <c r="F18" s="208">
        <f t="shared" si="1"/>
        <v>148.44528301886791</v>
      </c>
      <c r="G18" s="209">
        <v>275000</v>
      </c>
      <c r="H18" s="210">
        <f t="shared" si="2"/>
        <v>-38972</v>
      </c>
      <c r="I18" s="211">
        <f t="shared" si="3"/>
        <v>-24.510691823899371</v>
      </c>
    </row>
    <row r="19" spans="1:9" s="81" customFormat="1" ht="14.25" customHeight="1">
      <c r="A19" s="89" t="s">
        <v>12</v>
      </c>
      <c r="B19" s="206">
        <v>5770</v>
      </c>
      <c r="C19" s="206">
        <v>2120023</v>
      </c>
      <c r="D19" s="207">
        <v>508247</v>
      </c>
      <c r="E19" s="206">
        <f t="shared" si="0"/>
        <v>2628270</v>
      </c>
      <c r="F19" s="208">
        <f t="shared" si="1"/>
        <v>455.50606585788563</v>
      </c>
      <c r="G19" s="209">
        <v>1006000</v>
      </c>
      <c r="H19" s="210">
        <f t="shared" si="2"/>
        <v>1622270</v>
      </c>
      <c r="I19" s="211">
        <f t="shared" si="3"/>
        <v>281.15597920277298</v>
      </c>
    </row>
    <row r="20" spans="1:9" s="81" customFormat="1" ht="14.25" customHeight="1">
      <c r="A20" s="89" t="s">
        <v>13</v>
      </c>
      <c r="B20" s="206">
        <v>4580</v>
      </c>
      <c r="C20" s="206">
        <v>2140400</v>
      </c>
      <c r="D20" s="207">
        <v>615352</v>
      </c>
      <c r="E20" s="206">
        <f t="shared" si="0"/>
        <v>2755752</v>
      </c>
      <c r="F20" s="208">
        <f t="shared" si="1"/>
        <v>601.69257641921399</v>
      </c>
      <c r="G20" s="209">
        <v>433700</v>
      </c>
      <c r="H20" s="210">
        <f t="shared" si="2"/>
        <v>2322052</v>
      </c>
      <c r="I20" s="211">
        <f t="shared" si="3"/>
        <v>506.99825327510916</v>
      </c>
    </row>
    <row r="21" spans="1:9" s="81" customFormat="1" ht="14.25" customHeight="1">
      <c r="A21" s="89" t="s">
        <v>14</v>
      </c>
      <c r="B21" s="206">
        <v>1767</v>
      </c>
      <c r="C21" s="206">
        <v>303139</v>
      </c>
      <c r="D21" s="207">
        <v>-356059</v>
      </c>
      <c r="E21" s="206">
        <f t="shared" si="0"/>
        <v>-52920</v>
      </c>
      <c r="F21" s="208">
        <f t="shared" si="1"/>
        <v>-29.949066213921903</v>
      </c>
      <c r="G21" s="209">
        <v>93500</v>
      </c>
      <c r="H21" s="210">
        <f t="shared" si="2"/>
        <v>-146420</v>
      </c>
      <c r="I21" s="211">
        <f t="shared" si="3"/>
        <v>-82.863610639501985</v>
      </c>
    </row>
    <row r="22" spans="1:9" s="81" customFormat="1" ht="14.25" customHeight="1">
      <c r="A22" s="89" t="s">
        <v>15</v>
      </c>
      <c r="B22" s="206">
        <v>1079</v>
      </c>
      <c r="C22" s="206">
        <v>305688</v>
      </c>
      <c r="D22" s="207">
        <v>280786</v>
      </c>
      <c r="E22" s="206">
        <f t="shared" si="0"/>
        <v>586474</v>
      </c>
      <c r="F22" s="208">
        <f t="shared" si="1"/>
        <v>543.53475440222428</v>
      </c>
      <c r="G22" s="209">
        <v>388200</v>
      </c>
      <c r="H22" s="210">
        <f t="shared" si="2"/>
        <v>198274</v>
      </c>
      <c r="I22" s="211">
        <f t="shared" si="3"/>
        <v>183.75718257645968</v>
      </c>
    </row>
    <row r="23" spans="1:9" s="81" customFormat="1" ht="14.25" customHeight="1">
      <c r="A23" s="89" t="s">
        <v>16</v>
      </c>
      <c r="B23" s="206">
        <v>102</v>
      </c>
      <c r="C23" s="206">
        <v>39650</v>
      </c>
      <c r="D23" s="207">
        <v>18462</v>
      </c>
      <c r="E23" s="206">
        <f t="shared" si="0"/>
        <v>58112</v>
      </c>
      <c r="F23" s="208">
        <f t="shared" si="1"/>
        <v>569.72549019607845</v>
      </c>
      <c r="G23" s="209">
        <v>11250</v>
      </c>
      <c r="H23" s="210">
        <f t="shared" si="2"/>
        <v>46862</v>
      </c>
      <c r="I23" s="211">
        <f t="shared" si="3"/>
        <v>459.43137254901961</v>
      </c>
    </row>
    <row r="24" spans="1:9" s="81" customFormat="1" ht="14.25" customHeight="1">
      <c r="A24" s="89" t="s">
        <v>17</v>
      </c>
      <c r="B24" s="206">
        <v>3792</v>
      </c>
      <c r="C24" s="206">
        <v>867176</v>
      </c>
      <c r="D24" s="207">
        <v>515365</v>
      </c>
      <c r="E24" s="206">
        <f t="shared" si="0"/>
        <v>1382541</v>
      </c>
      <c r="F24" s="208">
        <f t="shared" si="1"/>
        <v>364.59414556962025</v>
      </c>
      <c r="G24" s="209">
        <v>1597500</v>
      </c>
      <c r="H24" s="210">
        <f t="shared" si="2"/>
        <v>-214959</v>
      </c>
      <c r="I24" s="211">
        <f t="shared" si="3"/>
        <v>-56.6875</v>
      </c>
    </row>
    <row r="25" spans="1:9" s="81" customFormat="1" ht="14.25" customHeight="1">
      <c r="A25" s="89" t="s">
        <v>18</v>
      </c>
      <c r="B25" s="206">
        <v>1906</v>
      </c>
      <c r="C25" s="206">
        <v>340759</v>
      </c>
      <c r="D25" s="207">
        <v>-253082</v>
      </c>
      <c r="E25" s="206">
        <f t="shared" si="0"/>
        <v>87677</v>
      </c>
      <c r="F25" s="208">
        <f t="shared" si="1"/>
        <v>46.000524658971671</v>
      </c>
      <c r="G25" s="209">
        <v>1090100</v>
      </c>
      <c r="H25" s="210">
        <f t="shared" si="2"/>
        <v>-1002423</v>
      </c>
      <c r="I25" s="211">
        <f t="shared" si="3"/>
        <v>-525.93022035676813</v>
      </c>
    </row>
    <row r="26" spans="1:9" s="81" customFormat="1" ht="14.25" customHeight="1">
      <c r="A26" s="89" t="s">
        <v>19</v>
      </c>
      <c r="B26" s="206">
        <v>2447</v>
      </c>
      <c r="C26" s="206">
        <v>1066439</v>
      </c>
      <c r="D26" s="207">
        <v>17533</v>
      </c>
      <c r="E26" s="206">
        <f t="shared" si="0"/>
        <v>1083972</v>
      </c>
      <c r="F26" s="208">
        <f t="shared" si="1"/>
        <v>442.9799754801798</v>
      </c>
      <c r="G26" s="209">
        <v>920043</v>
      </c>
      <c r="H26" s="210">
        <f t="shared" si="2"/>
        <v>163929</v>
      </c>
      <c r="I26" s="211">
        <f t="shared" si="3"/>
        <v>66.991826726604003</v>
      </c>
    </row>
    <row r="27" spans="1:9" s="81" customFormat="1" ht="14.25" customHeight="1">
      <c r="A27" s="89" t="s">
        <v>20</v>
      </c>
      <c r="B27" s="206">
        <v>210</v>
      </c>
      <c r="C27" s="206">
        <v>36755</v>
      </c>
      <c r="D27" s="207">
        <v>-50458</v>
      </c>
      <c r="E27" s="213">
        <f t="shared" si="0"/>
        <v>-13703</v>
      </c>
      <c r="F27" s="208">
        <f t="shared" si="1"/>
        <v>-65.252380952380946</v>
      </c>
      <c r="G27" s="209">
        <v>15000</v>
      </c>
      <c r="H27" s="210">
        <f t="shared" si="2"/>
        <v>-28703</v>
      </c>
      <c r="I27" s="211">
        <f t="shared" si="3"/>
        <v>-136.68095238095239</v>
      </c>
    </row>
    <row r="28" spans="1:9" s="81" customFormat="1" ht="14.25" customHeight="1">
      <c r="A28" s="89" t="s">
        <v>21</v>
      </c>
      <c r="B28" s="206">
        <v>236</v>
      </c>
      <c r="C28" s="206">
        <v>57785</v>
      </c>
      <c r="D28" s="207">
        <v>12491</v>
      </c>
      <c r="E28" s="206">
        <f t="shared" si="0"/>
        <v>70276</v>
      </c>
      <c r="F28" s="208">
        <f t="shared" si="1"/>
        <v>297.77966101694915</v>
      </c>
      <c r="G28" s="209">
        <v>71000</v>
      </c>
      <c r="H28" s="210">
        <f t="shared" si="2"/>
        <v>-724</v>
      </c>
      <c r="I28" s="211">
        <f t="shared" si="3"/>
        <v>-3.0677966101694913</v>
      </c>
    </row>
    <row r="29" spans="1:9" s="81" customFormat="1" ht="14.25" customHeight="1">
      <c r="A29" s="89" t="s">
        <v>22</v>
      </c>
      <c r="B29" s="206">
        <v>254</v>
      </c>
      <c r="C29" s="206">
        <v>154099</v>
      </c>
      <c r="D29" s="207">
        <v>-64747</v>
      </c>
      <c r="E29" s="206">
        <f t="shared" si="0"/>
        <v>89352</v>
      </c>
      <c r="F29" s="208">
        <f t="shared" si="1"/>
        <v>351.77952755905511</v>
      </c>
      <c r="G29" s="209">
        <v>126000</v>
      </c>
      <c r="H29" s="210">
        <f t="shared" si="2"/>
        <v>-36648</v>
      </c>
      <c r="I29" s="211">
        <f t="shared" si="3"/>
        <v>-144.28346456692913</v>
      </c>
    </row>
    <row r="30" spans="1:9" s="81" customFormat="1" ht="14.25" customHeight="1">
      <c r="A30" s="212" t="s">
        <v>53</v>
      </c>
      <c r="B30" s="206">
        <v>10864</v>
      </c>
      <c r="C30" s="206">
        <v>3040406</v>
      </c>
      <c r="D30" s="207">
        <v>709165</v>
      </c>
      <c r="E30" s="206">
        <f t="shared" si="0"/>
        <v>3749571</v>
      </c>
      <c r="F30" s="208">
        <f t="shared" si="1"/>
        <v>345.13724226804123</v>
      </c>
      <c r="G30" s="209">
        <v>2849723</v>
      </c>
      <c r="H30" s="210">
        <f t="shared" si="2"/>
        <v>899848</v>
      </c>
      <c r="I30" s="211">
        <f t="shared" si="3"/>
        <v>82.828424153166424</v>
      </c>
    </row>
    <row r="31" spans="1:9" s="81" customFormat="1" ht="14.25" customHeight="1">
      <c r="A31" s="89" t="s">
        <v>23</v>
      </c>
      <c r="B31" s="206">
        <v>451</v>
      </c>
      <c r="C31" s="206">
        <v>161980</v>
      </c>
      <c r="D31" s="207">
        <v>-267308</v>
      </c>
      <c r="E31" s="206">
        <f t="shared" si="0"/>
        <v>-105328</v>
      </c>
      <c r="F31" s="208">
        <f t="shared" si="1"/>
        <v>-233.54323725055431</v>
      </c>
      <c r="G31" s="209">
        <v>75000</v>
      </c>
      <c r="H31" s="210">
        <f t="shared" si="2"/>
        <v>-180328</v>
      </c>
      <c r="I31" s="211">
        <f t="shared" si="3"/>
        <v>-399.84035476718401</v>
      </c>
    </row>
    <row r="32" spans="1:9" s="81" customFormat="1" ht="14.25" customHeight="1">
      <c r="A32" s="89" t="s">
        <v>24</v>
      </c>
      <c r="B32" s="206">
        <v>658</v>
      </c>
      <c r="C32" s="206">
        <v>236036</v>
      </c>
      <c r="D32" s="207">
        <v>-84477</v>
      </c>
      <c r="E32" s="213">
        <f t="shared" si="0"/>
        <v>151559</v>
      </c>
      <c r="F32" s="208">
        <f t="shared" si="1"/>
        <v>230.33282674772036</v>
      </c>
      <c r="G32" s="209">
        <v>296770</v>
      </c>
      <c r="H32" s="210">
        <f t="shared" si="2"/>
        <v>-145211</v>
      </c>
      <c r="I32" s="211">
        <f t="shared" si="3"/>
        <v>-220.6854103343465</v>
      </c>
    </row>
    <row r="33" spans="1:9" s="81" customFormat="1" ht="14.25" customHeight="1">
      <c r="A33" s="89" t="s">
        <v>25</v>
      </c>
      <c r="B33" s="206">
        <v>2200</v>
      </c>
      <c r="C33" s="206">
        <v>668382</v>
      </c>
      <c r="D33" s="207">
        <v>317576</v>
      </c>
      <c r="E33" s="206">
        <f t="shared" si="0"/>
        <v>985958</v>
      </c>
      <c r="F33" s="208">
        <f t="shared" si="1"/>
        <v>448.1627272727273</v>
      </c>
      <c r="G33" s="209">
        <v>746600</v>
      </c>
      <c r="H33" s="210">
        <f t="shared" si="2"/>
        <v>239358</v>
      </c>
      <c r="I33" s="211">
        <f t="shared" si="3"/>
        <v>108.79909090909091</v>
      </c>
    </row>
    <row r="34" spans="1:9" s="81" customFormat="1" ht="14.25" customHeight="1">
      <c r="A34" s="89" t="s">
        <v>26</v>
      </c>
      <c r="B34" s="206">
        <v>1768</v>
      </c>
      <c r="C34" s="206">
        <v>530941</v>
      </c>
      <c r="D34" s="207">
        <v>187398</v>
      </c>
      <c r="E34" s="206">
        <f t="shared" si="0"/>
        <v>718339</v>
      </c>
      <c r="F34" s="208">
        <f t="shared" si="1"/>
        <v>406.30033936651586</v>
      </c>
      <c r="G34" s="209">
        <v>1046613</v>
      </c>
      <c r="H34" s="210">
        <f t="shared" si="2"/>
        <v>-328274</v>
      </c>
      <c r="I34" s="211">
        <f t="shared" si="3"/>
        <v>-185.67533936651583</v>
      </c>
    </row>
    <row r="35" spans="1:9" s="81" customFormat="1" ht="14.25" customHeight="1">
      <c r="A35" s="89" t="s">
        <v>27</v>
      </c>
      <c r="B35" s="206">
        <v>1605</v>
      </c>
      <c r="C35" s="206">
        <v>310334</v>
      </c>
      <c r="D35" s="207">
        <v>-183045</v>
      </c>
      <c r="E35" s="213">
        <f t="shared" si="0"/>
        <v>127289</v>
      </c>
      <c r="F35" s="208">
        <f t="shared" si="1"/>
        <v>79.30778816199377</v>
      </c>
      <c r="G35" s="209">
        <v>393440</v>
      </c>
      <c r="H35" s="210">
        <f t="shared" si="2"/>
        <v>-266151</v>
      </c>
      <c r="I35" s="211">
        <f t="shared" si="3"/>
        <v>-165.82616822429907</v>
      </c>
    </row>
    <row r="36" spans="1:9" s="81" customFormat="1" ht="14.25" customHeight="1">
      <c r="A36" s="89" t="s">
        <v>28</v>
      </c>
      <c r="B36" s="206">
        <v>442</v>
      </c>
      <c r="C36" s="206">
        <v>116751</v>
      </c>
      <c r="D36" s="207">
        <v>915</v>
      </c>
      <c r="E36" s="213">
        <f t="shared" si="0"/>
        <v>117666</v>
      </c>
      <c r="F36" s="208">
        <f t="shared" si="1"/>
        <v>266.2126696832579</v>
      </c>
      <c r="G36" s="209">
        <v>262405</v>
      </c>
      <c r="H36" s="210">
        <f t="shared" si="2"/>
        <v>-144739</v>
      </c>
      <c r="I36" s="211">
        <f t="shared" si="3"/>
        <v>-327.46380090497735</v>
      </c>
    </row>
    <row r="37" spans="1:9" s="81" customFormat="1" ht="14.25" customHeight="1">
      <c r="A37" s="89" t="s">
        <v>29</v>
      </c>
      <c r="B37" s="206">
        <v>215</v>
      </c>
      <c r="C37" s="206">
        <v>90467.799999999988</v>
      </c>
      <c r="D37" s="207">
        <v>11454</v>
      </c>
      <c r="E37" s="206">
        <f t="shared" si="0"/>
        <v>101921.79999999999</v>
      </c>
      <c r="F37" s="208">
        <f t="shared" si="1"/>
        <v>474.05488372093021</v>
      </c>
      <c r="G37" s="209">
        <v>243900</v>
      </c>
      <c r="H37" s="210">
        <f t="shared" si="2"/>
        <v>-141978.20000000001</v>
      </c>
      <c r="I37" s="211">
        <f t="shared" si="3"/>
        <v>-660.3637209302326</v>
      </c>
    </row>
    <row r="38" spans="1:9" s="81" customFormat="1" ht="14.25" customHeight="1">
      <c r="A38" s="89" t="s">
        <v>30</v>
      </c>
      <c r="B38" s="206">
        <v>1196</v>
      </c>
      <c r="C38" s="206">
        <v>191569</v>
      </c>
      <c r="D38" s="207">
        <v>-256160</v>
      </c>
      <c r="E38" s="213">
        <f t="shared" si="0"/>
        <v>-64591</v>
      </c>
      <c r="F38" s="208">
        <f t="shared" si="1"/>
        <v>-54.005852842809368</v>
      </c>
      <c r="G38" s="209">
        <v>145165</v>
      </c>
      <c r="H38" s="210">
        <f t="shared" si="2"/>
        <v>-209756</v>
      </c>
      <c r="I38" s="211">
        <f t="shared" si="3"/>
        <v>-175.38127090301003</v>
      </c>
    </row>
    <row r="39" spans="1:9" s="81" customFormat="1" ht="14.25" customHeight="1">
      <c r="A39" s="89" t="s">
        <v>31</v>
      </c>
      <c r="B39" s="206">
        <v>793</v>
      </c>
      <c r="C39" s="206">
        <v>329520</v>
      </c>
      <c r="D39" s="207">
        <v>-55290</v>
      </c>
      <c r="E39" s="206">
        <f t="shared" si="0"/>
        <v>274230</v>
      </c>
      <c r="F39" s="208">
        <f t="shared" si="1"/>
        <v>345.81336696090796</v>
      </c>
      <c r="G39" s="209"/>
      <c r="H39" s="210">
        <f t="shared" si="2"/>
        <v>274230</v>
      </c>
      <c r="I39" s="211">
        <f t="shared" si="3"/>
        <v>345.81336696090796</v>
      </c>
    </row>
    <row r="40" spans="1:9" s="81" customFormat="1" ht="14.25" customHeight="1">
      <c r="A40" s="89" t="s">
        <v>32</v>
      </c>
      <c r="B40" s="206">
        <v>1124</v>
      </c>
      <c r="C40" s="206">
        <v>182315</v>
      </c>
      <c r="D40" s="207">
        <v>121249</v>
      </c>
      <c r="E40" s="206">
        <f t="shared" si="0"/>
        <v>303564</v>
      </c>
      <c r="F40" s="208">
        <f t="shared" si="1"/>
        <v>270.07473309608542</v>
      </c>
      <c r="G40" s="209">
        <v>284000</v>
      </c>
      <c r="H40" s="210">
        <f t="shared" si="2"/>
        <v>19564</v>
      </c>
      <c r="I40" s="211">
        <f t="shared" si="3"/>
        <v>17.405693950177938</v>
      </c>
    </row>
    <row r="41" spans="1:9" s="81" customFormat="1" ht="14.25" customHeight="1">
      <c r="A41" s="89" t="s">
        <v>33</v>
      </c>
      <c r="B41" s="206">
        <v>103</v>
      </c>
      <c r="C41" s="206">
        <v>44190</v>
      </c>
      <c r="D41" s="207">
        <v>-61645</v>
      </c>
      <c r="E41" s="213">
        <f t="shared" si="0"/>
        <v>-17455</v>
      </c>
      <c r="F41" s="208">
        <f t="shared" si="1"/>
        <v>-169.46601941747574</v>
      </c>
      <c r="G41" s="209">
        <v>5200</v>
      </c>
      <c r="H41" s="210">
        <f t="shared" si="2"/>
        <v>-22655</v>
      </c>
      <c r="I41" s="211">
        <f t="shared" si="3"/>
        <v>-219.95145631067962</v>
      </c>
    </row>
    <row r="42" spans="1:9" s="81" customFormat="1" ht="14.25" customHeight="1">
      <c r="A42" s="89" t="s">
        <v>34</v>
      </c>
      <c r="B42" s="206">
        <v>1584</v>
      </c>
      <c r="C42" s="206">
        <v>295808</v>
      </c>
      <c r="D42" s="207">
        <v>100558</v>
      </c>
      <c r="E42" s="206">
        <f t="shared" si="0"/>
        <v>396366</v>
      </c>
      <c r="F42" s="208">
        <f t="shared" si="1"/>
        <v>250.23106060606059</v>
      </c>
      <c r="G42" s="209">
        <v>332200</v>
      </c>
      <c r="H42" s="210">
        <f t="shared" si="2"/>
        <v>64166</v>
      </c>
      <c r="I42" s="211">
        <f t="shared" si="3"/>
        <v>40.508838383838381</v>
      </c>
    </row>
    <row r="43" spans="1:9" s="81" customFormat="1" ht="14.25" customHeight="1">
      <c r="A43" s="89" t="s">
        <v>35</v>
      </c>
      <c r="B43" s="206">
        <v>822</v>
      </c>
      <c r="C43" s="206">
        <v>243650</v>
      </c>
      <c r="D43" s="207">
        <v>168856</v>
      </c>
      <c r="E43" s="206">
        <f t="shared" si="0"/>
        <v>412506</v>
      </c>
      <c r="F43" s="208">
        <f t="shared" si="1"/>
        <v>501.83211678832117</v>
      </c>
      <c r="G43" s="209">
        <v>432700</v>
      </c>
      <c r="H43" s="210">
        <f t="shared" si="2"/>
        <v>-20194</v>
      </c>
      <c r="I43" s="211">
        <f t="shared" si="3"/>
        <v>-24.566909975669098</v>
      </c>
    </row>
    <row r="44" spans="1:9" s="81" customFormat="1" ht="14.25" customHeight="1">
      <c r="A44" s="89" t="s">
        <v>36</v>
      </c>
      <c r="B44" s="206">
        <v>789</v>
      </c>
      <c r="C44" s="206">
        <v>199712</v>
      </c>
      <c r="D44" s="207">
        <v>-192854</v>
      </c>
      <c r="E44" s="213">
        <f t="shared" si="0"/>
        <v>6858</v>
      </c>
      <c r="F44" s="208">
        <f t="shared" si="1"/>
        <v>8.6920152091254756</v>
      </c>
      <c r="G44" s="209">
        <v>0</v>
      </c>
      <c r="H44" s="210">
        <f t="shared" si="2"/>
        <v>6858</v>
      </c>
      <c r="I44" s="211">
        <f t="shared" si="3"/>
        <v>8.6920152091254756</v>
      </c>
    </row>
    <row r="45" spans="1:9" s="81" customFormat="1" ht="14.25" customHeight="1">
      <c r="A45" s="89" t="s">
        <v>37</v>
      </c>
      <c r="B45" s="206">
        <v>420</v>
      </c>
      <c r="C45" s="206">
        <v>562940</v>
      </c>
      <c r="D45" s="207">
        <v>2202</v>
      </c>
      <c r="E45" s="206">
        <f t="shared" si="0"/>
        <v>565142</v>
      </c>
      <c r="F45" s="208">
        <f t="shared" si="1"/>
        <v>1345.5761904761905</v>
      </c>
      <c r="G45" s="209">
        <v>276000</v>
      </c>
      <c r="H45" s="210">
        <f t="shared" si="2"/>
        <v>289142</v>
      </c>
      <c r="I45" s="211">
        <f t="shared" si="3"/>
        <v>688.43333333333328</v>
      </c>
    </row>
    <row r="46" spans="1:9" s="81" customFormat="1" ht="14.25" customHeight="1">
      <c r="A46" s="89" t="s">
        <v>38</v>
      </c>
      <c r="B46" s="206">
        <v>663</v>
      </c>
      <c r="C46" s="206">
        <v>199853</v>
      </c>
      <c r="D46" s="207">
        <v>12769</v>
      </c>
      <c r="E46" s="206">
        <f t="shared" si="0"/>
        <v>212622</v>
      </c>
      <c r="F46" s="208">
        <f t="shared" si="1"/>
        <v>320.69683257918552</v>
      </c>
      <c r="G46" s="209">
        <v>89050</v>
      </c>
      <c r="H46" s="210">
        <f t="shared" si="2"/>
        <v>123572</v>
      </c>
      <c r="I46" s="211">
        <f t="shared" si="3"/>
        <v>186.38310708898945</v>
      </c>
    </row>
    <row r="47" spans="1:9" s="81" customFormat="1" ht="14.25" customHeight="1">
      <c r="A47" s="89" t="s">
        <v>39</v>
      </c>
      <c r="B47" s="206">
        <v>1506</v>
      </c>
      <c r="C47" s="206">
        <v>450817</v>
      </c>
      <c r="D47" s="207">
        <v>-130964</v>
      </c>
      <c r="E47" s="206">
        <f t="shared" si="0"/>
        <v>319853</v>
      </c>
      <c r="F47" s="208">
        <f t="shared" si="1"/>
        <v>212.38579017264277</v>
      </c>
      <c r="G47" s="209">
        <v>1351600</v>
      </c>
      <c r="H47" s="210">
        <f t="shared" si="2"/>
        <v>-1031747</v>
      </c>
      <c r="I47" s="211">
        <f t="shared" si="3"/>
        <v>-685.0909694555113</v>
      </c>
    </row>
    <row r="48" spans="1:9" s="81" customFormat="1" ht="14.25" customHeight="1">
      <c r="A48" s="89" t="s">
        <v>40</v>
      </c>
      <c r="B48" s="206">
        <v>541</v>
      </c>
      <c r="C48" s="206">
        <v>112470</v>
      </c>
      <c r="D48" s="207">
        <v>-18961</v>
      </c>
      <c r="E48" s="206">
        <f t="shared" si="0"/>
        <v>93509</v>
      </c>
      <c r="F48" s="208">
        <f t="shared" si="1"/>
        <v>172.84473197781887</v>
      </c>
      <c r="G48" s="209">
        <v>347713</v>
      </c>
      <c r="H48" s="210">
        <f t="shared" si="2"/>
        <v>-254204</v>
      </c>
      <c r="I48" s="211">
        <f t="shared" si="3"/>
        <v>-469.87800369685766</v>
      </c>
    </row>
    <row r="49" spans="1:10" s="81" customFormat="1" ht="14.25" customHeight="1">
      <c r="A49" s="89" t="s">
        <v>41</v>
      </c>
      <c r="B49" s="206">
        <v>10117</v>
      </c>
      <c r="C49" s="206">
        <v>4857230</v>
      </c>
      <c r="D49" s="207">
        <v>1579581</v>
      </c>
      <c r="E49" s="206">
        <f t="shared" si="0"/>
        <v>6436811</v>
      </c>
      <c r="F49" s="208">
        <f t="shared" si="1"/>
        <v>636.23712563012748</v>
      </c>
      <c r="G49" s="209">
        <v>15728580</v>
      </c>
      <c r="H49" s="210">
        <f t="shared" si="2"/>
        <v>-9291769</v>
      </c>
      <c r="I49" s="211">
        <f t="shared" si="3"/>
        <v>-918.43125432440445</v>
      </c>
    </row>
    <row r="50" spans="1:10" s="81" customFormat="1" ht="14.25" customHeight="1">
      <c r="A50" s="89" t="s">
        <v>42</v>
      </c>
      <c r="B50" s="206">
        <v>1079</v>
      </c>
      <c r="C50" s="206">
        <v>288925</v>
      </c>
      <c r="D50" s="207">
        <v>-54381</v>
      </c>
      <c r="E50" s="206">
        <f t="shared" si="0"/>
        <v>234544</v>
      </c>
      <c r="F50" s="208">
        <f t="shared" si="1"/>
        <v>217.37164040778498</v>
      </c>
      <c r="G50" s="209">
        <v>775255</v>
      </c>
      <c r="H50" s="210">
        <f t="shared" si="2"/>
        <v>-540711</v>
      </c>
      <c r="I50" s="211">
        <f t="shared" si="3"/>
        <v>-501.12233549582947</v>
      </c>
    </row>
    <row r="51" spans="1:10" s="81" customFormat="1" ht="14.25" customHeight="1">
      <c r="A51" s="89" t="s">
        <v>43</v>
      </c>
      <c r="B51" s="206">
        <v>326</v>
      </c>
      <c r="C51" s="206">
        <v>19155</v>
      </c>
      <c r="D51" s="207">
        <v>-15770</v>
      </c>
      <c r="E51" s="206">
        <f t="shared" si="0"/>
        <v>3385</v>
      </c>
      <c r="F51" s="208">
        <f t="shared" si="1"/>
        <v>10.383435582822086</v>
      </c>
      <c r="G51" s="209">
        <v>11650</v>
      </c>
      <c r="H51" s="210">
        <f t="shared" si="2"/>
        <v>-8265</v>
      </c>
      <c r="I51" s="211">
        <f t="shared" si="3"/>
        <v>-25.35276073619632</v>
      </c>
    </row>
    <row r="52" spans="1:10" s="81" customFormat="1" ht="14.25" customHeight="1">
      <c r="A52" s="89" t="s">
        <v>44</v>
      </c>
      <c r="B52" s="206">
        <v>668</v>
      </c>
      <c r="C52" s="206">
        <v>125124</v>
      </c>
      <c r="D52" s="207">
        <v>25552</v>
      </c>
      <c r="E52" s="206">
        <f t="shared" si="0"/>
        <v>150676</v>
      </c>
      <c r="F52" s="208">
        <f t="shared" si="1"/>
        <v>225.56287425149699</v>
      </c>
      <c r="G52" s="209">
        <v>321580</v>
      </c>
      <c r="H52" s="210">
        <f t="shared" si="2"/>
        <v>-170904</v>
      </c>
      <c r="I52" s="211">
        <f t="shared" si="3"/>
        <v>-255.8443113772455</v>
      </c>
    </row>
    <row r="53" spans="1:10" s="81" customFormat="1" ht="14.25" customHeight="1">
      <c r="A53" s="89" t="s">
        <v>45</v>
      </c>
      <c r="B53" s="206">
        <v>447</v>
      </c>
      <c r="C53" s="206">
        <v>124933</v>
      </c>
      <c r="D53" s="207">
        <v>16683</v>
      </c>
      <c r="E53" s="206">
        <f t="shared" si="0"/>
        <v>141616</v>
      </c>
      <c r="F53" s="208">
        <f t="shared" si="1"/>
        <v>316.81431767337807</v>
      </c>
      <c r="G53" s="209">
        <v>92692</v>
      </c>
      <c r="H53" s="210">
        <f t="shared" si="2"/>
        <v>48924</v>
      </c>
      <c r="I53" s="211">
        <f t="shared" si="3"/>
        <v>109.4496644295302</v>
      </c>
    </row>
    <row r="54" spans="1:10" s="81" customFormat="1" ht="14.25" customHeight="1">
      <c r="A54" s="89" t="s">
        <v>46</v>
      </c>
      <c r="B54" s="206">
        <v>1288</v>
      </c>
      <c r="C54" s="206">
        <v>630573</v>
      </c>
      <c r="D54" s="207">
        <v>28788</v>
      </c>
      <c r="E54" s="206">
        <f t="shared" si="0"/>
        <v>659361</v>
      </c>
      <c r="F54" s="208">
        <f t="shared" si="1"/>
        <v>511.92624223602485</v>
      </c>
      <c r="G54" s="209">
        <v>245460</v>
      </c>
      <c r="H54" s="210">
        <f t="shared" si="2"/>
        <v>413901</v>
      </c>
      <c r="I54" s="211">
        <f t="shared" si="3"/>
        <v>321.35170807453414</v>
      </c>
    </row>
    <row r="55" spans="1:10" s="81" customFormat="1" ht="14.25" customHeight="1">
      <c r="A55" s="89" t="s">
        <v>47</v>
      </c>
      <c r="B55" s="206">
        <v>254</v>
      </c>
      <c r="C55" s="206">
        <v>6735</v>
      </c>
      <c r="D55" s="207">
        <v>83211</v>
      </c>
      <c r="E55" s="206">
        <f t="shared" si="0"/>
        <v>89946</v>
      </c>
      <c r="F55" s="208">
        <f t="shared" si="1"/>
        <v>354.11811023622045</v>
      </c>
      <c r="G55" s="209">
        <v>9535</v>
      </c>
      <c r="H55" s="210">
        <f t="shared" si="2"/>
        <v>80411</v>
      </c>
      <c r="I55" s="211">
        <f t="shared" si="3"/>
        <v>316.5787401574803</v>
      </c>
    </row>
    <row r="56" spans="1:10" s="81" customFormat="1" ht="14.25" customHeight="1">
      <c r="A56" s="89" t="s">
        <v>48</v>
      </c>
      <c r="B56" s="206">
        <v>37582</v>
      </c>
      <c r="C56" s="206">
        <v>10460749</v>
      </c>
      <c r="D56" s="207">
        <v>-1880687</v>
      </c>
      <c r="E56" s="206">
        <f t="shared" si="0"/>
        <v>8580062</v>
      </c>
      <c r="F56" s="208">
        <f t="shared" si="1"/>
        <v>228.30243201532647</v>
      </c>
      <c r="G56" s="209">
        <v>18488520</v>
      </c>
      <c r="H56" s="210">
        <f t="shared" si="2"/>
        <v>-9908458</v>
      </c>
      <c r="I56" s="211">
        <f t="shared" si="3"/>
        <v>-263.64903411207496</v>
      </c>
    </row>
    <row r="57" spans="1:10" s="81" customFormat="1" ht="14.25" customHeight="1">
      <c r="A57" s="89" t="s">
        <v>49</v>
      </c>
      <c r="B57" s="206">
        <v>233</v>
      </c>
      <c r="C57" s="206">
        <v>6490</v>
      </c>
      <c r="D57" s="207">
        <v>40937</v>
      </c>
      <c r="E57" s="206">
        <f>SUM(C57:D57)</f>
        <v>47427</v>
      </c>
      <c r="F57" s="208">
        <f t="shared" si="1"/>
        <v>203.54935622317598</v>
      </c>
      <c r="G57" s="209">
        <v>52070</v>
      </c>
      <c r="H57" s="210">
        <f t="shared" si="2"/>
        <v>-4643</v>
      </c>
      <c r="I57" s="211">
        <f t="shared" si="3"/>
        <v>-19.927038626609441</v>
      </c>
    </row>
    <row r="58" spans="1:10" s="81" customFormat="1" ht="14.25" customHeight="1" thickBot="1">
      <c r="A58" s="108" t="s">
        <v>50</v>
      </c>
      <c r="B58" s="214">
        <v>973</v>
      </c>
      <c r="C58" s="214">
        <v>512905</v>
      </c>
      <c r="D58" s="215">
        <v>32528</v>
      </c>
      <c r="E58" s="214">
        <f t="shared" si="0"/>
        <v>545433</v>
      </c>
      <c r="F58" s="216">
        <f t="shared" si="1"/>
        <v>560.56834532374103</v>
      </c>
      <c r="G58" s="217">
        <v>323333</v>
      </c>
      <c r="H58" s="218">
        <f t="shared" si="2"/>
        <v>222100</v>
      </c>
      <c r="I58" s="219">
        <f t="shared" si="3"/>
        <v>228.26310380267213</v>
      </c>
    </row>
    <row r="59" spans="1:10" s="81" customFormat="1" ht="20.100000000000001" customHeight="1" thickBot="1">
      <c r="A59" s="114" t="s">
        <v>51</v>
      </c>
      <c r="B59" s="220">
        <f>SUM(B6:B58)</f>
        <v>171848</v>
      </c>
      <c r="C59" s="220">
        <f t="shared" ref="C59:D59" si="4">SUM(C6:C58)</f>
        <v>63859636.349999994</v>
      </c>
      <c r="D59" s="221">
        <f t="shared" si="4"/>
        <v>-792570</v>
      </c>
      <c r="E59" s="220">
        <f t="shared" si="0"/>
        <v>63067066.349999994</v>
      </c>
      <c r="F59" s="222">
        <f t="shared" si="1"/>
        <v>366.99331007634652</v>
      </c>
      <c r="G59" s="220">
        <f t="shared" ref="G59" si="5">SUM(G6:G58)</f>
        <v>82639539</v>
      </c>
      <c r="H59" s="223">
        <f t="shared" ref="H59" si="6">SUM(E59-G59)</f>
        <v>-19572472.650000006</v>
      </c>
      <c r="I59" s="224">
        <f t="shared" ref="I59" si="7">H59/B59</f>
        <v>-113.89409623620878</v>
      </c>
    </row>
    <row r="60" spans="1:10" s="81" customFormat="1" ht="18" customHeight="1" thickBot="1">
      <c r="A60" s="225" t="s">
        <v>177</v>
      </c>
      <c r="B60" s="122">
        <v>170897</v>
      </c>
      <c r="C60" s="122">
        <v>74745294</v>
      </c>
      <c r="D60" s="122">
        <v>8566072</v>
      </c>
      <c r="E60" s="122">
        <v>83311366</v>
      </c>
      <c r="F60" s="226">
        <v>463.58906507899081</v>
      </c>
      <c r="G60" s="122">
        <v>170022957</v>
      </c>
      <c r="H60" s="227">
        <f t="shared" ref="H60" si="8">SUM(E60-G60)</f>
        <v>-86711591</v>
      </c>
      <c r="I60" s="228">
        <f t="shared" ref="I60" si="9">H60/B60</f>
        <v>-507.3909489341533</v>
      </c>
    </row>
    <row r="61" spans="1:10" s="81" customFormat="1" ht="7.5" customHeight="1" thickTop="1">
      <c r="A61" s="128"/>
      <c r="B61" s="128"/>
      <c r="C61" s="229"/>
      <c r="D61" s="229"/>
      <c r="E61" s="229"/>
      <c r="F61" s="229"/>
      <c r="G61" s="128"/>
      <c r="H61" s="128"/>
      <c r="I61" s="128"/>
      <c r="J61" s="127"/>
    </row>
    <row r="62" spans="1:10" s="81" customFormat="1" ht="7.5" customHeight="1">
      <c r="A62" s="128"/>
      <c r="B62" s="128"/>
      <c r="C62" s="128"/>
      <c r="D62" s="128"/>
      <c r="E62" s="128"/>
      <c r="F62" s="128"/>
      <c r="G62" s="128"/>
      <c r="H62" s="128"/>
      <c r="I62" s="128"/>
      <c r="J62" s="127"/>
    </row>
    <row r="63" spans="1:10" s="81" customFormat="1" ht="7.5" customHeight="1">
      <c r="G63" s="127"/>
      <c r="H63" s="127"/>
      <c r="I63" s="127"/>
      <c r="J63" s="127"/>
    </row>
    <row r="64" spans="1:10" ht="7.5" customHeight="1">
      <c r="J64" s="127"/>
    </row>
  </sheetData>
  <sheetProtection sheet="1" objects="1" scenarios="1"/>
  <mergeCells count="10">
    <mergeCell ref="A2:A4"/>
    <mergeCell ref="B2:B4"/>
    <mergeCell ref="C2:C4"/>
    <mergeCell ref="D2:D4"/>
    <mergeCell ref="G2:G4"/>
    <mergeCell ref="B5:I5"/>
    <mergeCell ref="E2:F2"/>
    <mergeCell ref="E3:F3"/>
    <mergeCell ref="H2:I2"/>
    <mergeCell ref="H3:I3"/>
  </mergeCells>
  <printOptions horizontalCentered="1"/>
  <pageMargins left="0" right="0" top="0.39370078740157483" bottom="0.59055118110236227" header="0.31496062992125984" footer="0.31496062992125984"/>
  <pageSetup paperSize="9" scale="89" orientation="portrait" horizontalDpi="300" verticalDpi="300" r:id="rId1"/>
</worksheet>
</file>

<file path=xl/worksheets/sheet4.xml><?xml version="1.0" encoding="utf-8"?>
<worksheet xmlns="http://schemas.openxmlformats.org/spreadsheetml/2006/main" xmlns:r="http://schemas.openxmlformats.org/officeDocument/2006/relationships">
  <dimension ref="A1:B63"/>
  <sheetViews>
    <sheetView zoomScale="150" zoomScaleNormal="150" workbookViewId="0">
      <selection sqref="A1:B1"/>
    </sheetView>
  </sheetViews>
  <sheetFormatPr baseColWidth="10" defaultRowHeight="13.5"/>
  <cols>
    <col min="1" max="1" width="14.7109375" style="18" customWidth="1"/>
    <col min="2" max="2" width="85.7109375" style="18" customWidth="1"/>
    <col min="3" max="16384" width="11.42578125" style="18"/>
  </cols>
  <sheetData>
    <row r="1" spans="1:2" s="56" customFormat="1" ht="30" customHeight="1" thickBot="1">
      <c r="A1" s="64" t="s">
        <v>61</v>
      </c>
      <c r="B1" s="65"/>
    </row>
    <row r="2" spans="1:2" s="6" customFormat="1" ht="9.9499999999999993" customHeight="1">
      <c r="A2" s="7"/>
      <c r="B2" s="8"/>
    </row>
    <row r="3" spans="1:2" s="6" customFormat="1" ht="12.75" customHeight="1">
      <c r="A3" s="66" t="s">
        <v>90</v>
      </c>
      <c r="B3" s="63"/>
    </row>
    <row r="4" spans="1:2" s="6" customFormat="1" ht="12.75" customHeight="1">
      <c r="A4" s="66" t="s">
        <v>91</v>
      </c>
      <c r="B4" s="63"/>
    </row>
    <row r="5" spans="1:2" s="6" customFormat="1" ht="12.75" customHeight="1">
      <c r="A5" s="62"/>
      <c r="B5" s="63"/>
    </row>
    <row r="6" spans="1:2" s="6" customFormat="1" ht="15" customHeight="1">
      <c r="A6" s="52" t="s">
        <v>62</v>
      </c>
      <c r="B6" s="58"/>
    </row>
    <row r="7" spans="1:2" s="6" customFormat="1" ht="9.9499999999999993" customHeight="1">
      <c r="A7" s="62"/>
      <c r="B7" s="63"/>
    </row>
    <row r="8" spans="1:2" s="6" customFormat="1" ht="12.75" customHeight="1">
      <c r="A8" s="7" t="s">
        <v>92</v>
      </c>
      <c r="B8" s="58"/>
    </row>
    <row r="9" spans="1:2" s="6" customFormat="1" ht="12.75" customHeight="1">
      <c r="A9" s="7" t="s">
        <v>93</v>
      </c>
      <c r="B9" s="58"/>
    </row>
    <row r="10" spans="1:2" s="6" customFormat="1" ht="12.75" customHeight="1">
      <c r="A10" s="62"/>
      <c r="B10" s="63"/>
    </row>
    <row r="11" spans="1:2" s="6" customFormat="1" ht="12.75" customHeight="1">
      <c r="A11" s="7" t="s">
        <v>94</v>
      </c>
      <c r="B11" s="58"/>
    </row>
    <row r="12" spans="1:2" s="6" customFormat="1" ht="12.75" customHeight="1">
      <c r="A12" s="7" t="s">
        <v>95</v>
      </c>
      <c r="B12" s="58"/>
    </row>
    <row r="13" spans="1:2" s="6" customFormat="1" ht="12.75" customHeight="1">
      <c r="A13" s="9" t="s">
        <v>96</v>
      </c>
      <c r="B13" s="10"/>
    </row>
    <row r="14" spans="1:2" s="6" customFormat="1" ht="12.75" customHeight="1">
      <c r="A14" s="62"/>
      <c r="B14" s="63"/>
    </row>
    <row r="15" spans="1:2" s="6" customFormat="1" ht="12.75" customHeight="1">
      <c r="A15" s="57" t="s">
        <v>63</v>
      </c>
      <c r="B15" s="58"/>
    </row>
    <row r="16" spans="1:2" s="6" customFormat="1" ht="12.75" customHeight="1">
      <c r="A16" s="26" t="s">
        <v>64</v>
      </c>
      <c r="B16" s="10" t="s">
        <v>65</v>
      </c>
    </row>
    <row r="17" spans="1:2" s="6" customFormat="1" ht="12.75" customHeight="1">
      <c r="A17" s="27" t="s">
        <v>66</v>
      </c>
      <c r="B17" s="10" t="s">
        <v>67</v>
      </c>
    </row>
    <row r="18" spans="1:2" s="6" customFormat="1" ht="12.75" customHeight="1">
      <c r="A18" s="28" t="s">
        <v>213</v>
      </c>
      <c r="B18" s="10" t="s">
        <v>214</v>
      </c>
    </row>
    <row r="19" spans="1:2" s="6" customFormat="1" ht="12.75" customHeight="1">
      <c r="A19" s="62"/>
      <c r="B19" s="63"/>
    </row>
    <row r="20" spans="1:2" s="6" customFormat="1" ht="12.75" customHeight="1">
      <c r="A20" s="11" t="s">
        <v>56</v>
      </c>
      <c r="B20" s="10" t="s">
        <v>97</v>
      </c>
    </row>
    <row r="21" spans="1:2" s="6" customFormat="1" ht="12.75" customHeight="1">
      <c r="A21" s="9"/>
      <c r="B21" s="10" t="s">
        <v>98</v>
      </c>
    </row>
    <row r="22" spans="1:2" s="6" customFormat="1" ht="12.75" customHeight="1">
      <c r="A22" s="12" t="s">
        <v>68</v>
      </c>
      <c r="B22" s="10" t="s">
        <v>99</v>
      </c>
    </row>
    <row r="23" spans="1:2" s="6" customFormat="1" ht="12.75" customHeight="1">
      <c r="A23" s="9"/>
      <c r="B23" s="10" t="s">
        <v>100</v>
      </c>
    </row>
    <row r="24" spans="1:2" s="6" customFormat="1" ht="12.75" customHeight="1">
      <c r="A24" s="62"/>
      <c r="B24" s="63"/>
    </row>
    <row r="25" spans="1:2" s="6" customFormat="1" ht="15" customHeight="1">
      <c r="A25" s="52" t="s">
        <v>69</v>
      </c>
      <c r="B25" s="58"/>
    </row>
    <row r="26" spans="1:2" s="6" customFormat="1" ht="9.9499999999999993" customHeight="1">
      <c r="A26" s="62"/>
      <c r="B26" s="63"/>
    </row>
    <row r="27" spans="1:2" s="6" customFormat="1" ht="12.75" customHeight="1">
      <c r="A27" s="13" t="s">
        <v>70</v>
      </c>
      <c r="B27" s="10"/>
    </row>
    <row r="28" spans="1:2" s="6" customFormat="1" ht="12.75" customHeight="1">
      <c r="A28" s="62"/>
      <c r="B28" s="63"/>
    </row>
    <row r="29" spans="1:2" s="6" customFormat="1" ht="12.75" customHeight="1">
      <c r="A29" s="9" t="s">
        <v>101</v>
      </c>
      <c r="B29" s="10"/>
    </row>
    <row r="30" spans="1:2" s="6" customFormat="1" ht="12.75" customHeight="1">
      <c r="A30" s="9" t="s">
        <v>102</v>
      </c>
      <c r="B30" s="10"/>
    </row>
    <row r="31" spans="1:2" s="6" customFormat="1" ht="12.75" customHeight="1">
      <c r="A31" s="9" t="s">
        <v>103</v>
      </c>
      <c r="B31" s="14"/>
    </row>
    <row r="32" spans="1:2" s="6" customFormat="1" ht="12.75" customHeight="1">
      <c r="A32" s="62"/>
      <c r="B32" s="63"/>
    </row>
    <row r="33" spans="1:2" s="6" customFormat="1" ht="12.75" customHeight="1">
      <c r="A33" s="57" t="s">
        <v>63</v>
      </c>
      <c r="B33" s="10"/>
    </row>
    <row r="34" spans="1:2" s="6" customFormat="1" ht="12.75" customHeight="1">
      <c r="A34" s="26" t="s">
        <v>215</v>
      </c>
      <c r="B34" s="10" t="s">
        <v>71</v>
      </c>
    </row>
    <row r="35" spans="1:2" s="6" customFormat="1" ht="12.75" customHeight="1">
      <c r="A35" s="27" t="s">
        <v>72</v>
      </c>
      <c r="B35" s="10" t="s">
        <v>73</v>
      </c>
    </row>
    <row r="36" spans="1:2" s="6" customFormat="1" ht="12.75" customHeight="1">
      <c r="A36" s="28" t="s">
        <v>216</v>
      </c>
      <c r="B36" s="48" t="s">
        <v>230</v>
      </c>
    </row>
    <row r="37" spans="1:2" s="6" customFormat="1" ht="12.75" customHeight="1">
      <c r="A37" s="62"/>
      <c r="B37" s="63"/>
    </row>
    <row r="38" spans="1:2" s="6" customFormat="1" ht="15" customHeight="1">
      <c r="A38" s="52" t="s">
        <v>75</v>
      </c>
      <c r="B38" s="58"/>
    </row>
    <row r="39" spans="1:2" s="6" customFormat="1" ht="9.9499999999999993" customHeight="1">
      <c r="A39" s="62"/>
      <c r="B39" s="63"/>
    </row>
    <row r="40" spans="1:2" s="6" customFormat="1" ht="12.75" customHeight="1">
      <c r="A40" s="13" t="s">
        <v>104</v>
      </c>
      <c r="B40" s="10"/>
    </row>
    <row r="41" spans="1:2" s="6" customFormat="1" ht="12.75" customHeight="1">
      <c r="A41" s="13" t="s">
        <v>105</v>
      </c>
      <c r="B41" s="10"/>
    </row>
    <row r="42" spans="1:2" s="6" customFormat="1" ht="12.75" customHeight="1">
      <c r="A42" s="9" t="s">
        <v>106</v>
      </c>
      <c r="B42" s="14"/>
    </row>
    <row r="43" spans="1:2" s="6" customFormat="1" ht="12.75" customHeight="1">
      <c r="A43" s="62"/>
      <c r="B43" s="63"/>
    </row>
    <row r="44" spans="1:2" s="6" customFormat="1" ht="12.75" customHeight="1">
      <c r="A44" s="9" t="s">
        <v>107</v>
      </c>
      <c r="B44" s="14"/>
    </row>
    <row r="45" spans="1:2" s="6" customFormat="1" ht="12.75" customHeight="1">
      <c r="A45" s="62"/>
      <c r="B45" s="63"/>
    </row>
    <row r="46" spans="1:2" s="6" customFormat="1" ht="12.75" customHeight="1">
      <c r="A46" s="15" t="s">
        <v>63</v>
      </c>
      <c r="B46" s="10"/>
    </row>
    <row r="47" spans="1:2" s="6" customFormat="1" ht="12.75" customHeight="1">
      <c r="A47" s="26" t="s">
        <v>77</v>
      </c>
      <c r="B47" s="10" t="s">
        <v>78</v>
      </c>
    </row>
    <row r="48" spans="1:2" s="6" customFormat="1" ht="12.75" customHeight="1">
      <c r="A48" s="27" t="s">
        <v>79</v>
      </c>
      <c r="B48" s="10" t="s">
        <v>80</v>
      </c>
    </row>
    <row r="49" spans="1:2" s="6" customFormat="1" ht="12.75" customHeight="1">
      <c r="A49" s="28" t="s">
        <v>81</v>
      </c>
      <c r="B49" s="10" t="s">
        <v>109</v>
      </c>
    </row>
    <row r="50" spans="1:2" s="6" customFormat="1" ht="12.75" customHeight="1">
      <c r="A50" s="28" t="s">
        <v>82</v>
      </c>
      <c r="B50" s="48" t="s">
        <v>231</v>
      </c>
    </row>
    <row r="51" spans="1:2" s="6" customFormat="1" ht="12.75" customHeight="1">
      <c r="A51" s="62"/>
      <c r="B51" s="63"/>
    </row>
    <row r="52" spans="1:2" s="6" customFormat="1" ht="15" customHeight="1">
      <c r="A52" s="52" t="s">
        <v>83</v>
      </c>
      <c r="B52" s="58"/>
    </row>
    <row r="53" spans="1:2" s="6" customFormat="1" ht="9.9499999999999993" customHeight="1">
      <c r="A53" s="62"/>
      <c r="B53" s="63"/>
    </row>
    <row r="54" spans="1:2" s="6" customFormat="1" ht="12.75" customHeight="1">
      <c r="A54" s="13" t="s">
        <v>108</v>
      </c>
      <c r="B54" s="10"/>
    </row>
    <row r="55" spans="1:2" s="6" customFormat="1" ht="12.75" customHeight="1">
      <c r="A55" s="9" t="s">
        <v>76</v>
      </c>
      <c r="B55" s="10"/>
    </row>
    <row r="56" spans="1:2" s="6" customFormat="1" ht="12.75" customHeight="1">
      <c r="A56" s="62"/>
      <c r="B56" s="63"/>
    </row>
    <row r="57" spans="1:2" s="6" customFormat="1" ht="12.75" customHeight="1">
      <c r="A57" s="9" t="s">
        <v>84</v>
      </c>
      <c r="B57" s="10"/>
    </row>
    <row r="58" spans="1:2" s="6" customFormat="1" ht="12.75" customHeight="1">
      <c r="A58" s="57"/>
      <c r="B58" s="58"/>
    </row>
    <row r="59" spans="1:2" s="6" customFormat="1" ht="12.75" customHeight="1">
      <c r="A59" s="15" t="s">
        <v>63</v>
      </c>
      <c r="B59" s="10"/>
    </row>
    <row r="60" spans="1:2" s="6" customFormat="1" ht="12.75" customHeight="1">
      <c r="A60" s="26" t="s">
        <v>85</v>
      </c>
      <c r="B60" s="10" t="s">
        <v>86</v>
      </c>
    </row>
    <row r="61" spans="1:2" s="6" customFormat="1" ht="12.75" customHeight="1">
      <c r="A61" s="27" t="s">
        <v>87</v>
      </c>
      <c r="B61" s="10" t="s">
        <v>73</v>
      </c>
    </row>
    <row r="62" spans="1:2" s="6" customFormat="1" ht="12.75" customHeight="1">
      <c r="A62" s="28" t="s">
        <v>88</v>
      </c>
      <c r="B62" s="10" t="s">
        <v>232</v>
      </c>
    </row>
    <row r="63" spans="1:2" s="19" customFormat="1" ht="20.100000000000001" customHeight="1" thickBot="1">
      <c r="A63" s="29" t="s">
        <v>89</v>
      </c>
      <c r="B63" s="49" t="s">
        <v>233</v>
      </c>
    </row>
  </sheetData>
  <sheetProtection sheet="1" objects="1" scenarios="1"/>
  <mergeCells count="19">
    <mergeCell ref="A39:B39"/>
    <mergeCell ref="A43:B43"/>
    <mergeCell ref="A45:B45"/>
    <mergeCell ref="A51:B51"/>
    <mergeCell ref="A56:B56"/>
    <mergeCell ref="A53:B53"/>
    <mergeCell ref="A37:B37"/>
    <mergeCell ref="A32:B32"/>
    <mergeCell ref="A1:B1"/>
    <mergeCell ref="A3:B3"/>
    <mergeCell ref="A4:B4"/>
    <mergeCell ref="A5:B5"/>
    <mergeCell ref="A7:B7"/>
    <mergeCell ref="A10:B10"/>
    <mergeCell ref="A14:B14"/>
    <mergeCell ref="A19:B19"/>
    <mergeCell ref="A24:B24"/>
    <mergeCell ref="A26:B26"/>
    <mergeCell ref="A28:B28"/>
  </mergeCells>
  <pageMargins left="0" right="0" top="0" bottom="0" header="0.31496062992125984" footer="0.31496062992125984"/>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dimension ref="A1:B56"/>
  <sheetViews>
    <sheetView zoomScale="150" zoomScaleNormal="150" workbookViewId="0">
      <selection sqref="A1:B1"/>
    </sheetView>
  </sheetViews>
  <sheetFormatPr baseColWidth="10" defaultRowHeight="13.5"/>
  <cols>
    <col min="1" max="1" width="12.7109375" style="18" customWidth="1"/>
    <col min="2" max="2" width="87.7109375" style="18" customWidth="1"/>
    <col min="3" max="16384" width="11.42578125" style="18"/>
  </cols>
  <sheetData>
    <row r="1" spans="1:2" s="6" customFormat="1" ht="30" customHeight="1" thickBot="1">
      <c r="A1" s="71" t="s">
        <v>61</v>
      </c>
      <c r="B1" s="72"/>
    </row>
    <row r="2" spans="1:2" s="6" customFormat="1" ht="12.95" customHeight="1">
      <c r="A2" s="7"/>
      <c r="B2" s="8"/>
    </row>
    <row r="3" spans="1:2" s="6" customFormat="1" ht="12.95" customHeight="1">
      <c r="A3" s="66" t="s">
        <v>90</v>
      </c>
      <c r="B3" s="63"/>
    </row>
    <row r="4" spans="1:2" s="6" customFormat="1" ht="12.95" customHeight="1">
      <c r="A4" s="66" t="s">
        <v>91</v>
      </c>
      <c r="B4" s="63"/>
    </row>
    <row r="5" spans="1:2" s="6" customFormat="1" ht="12.95" customHeight="1">
      <c r="A5" s="62"/>
      <c r="B5" s="63"/>
    </row>
    <row r="6" spans="1:2" s="6" customFormat="1" ht="15" customHeight="1">
      <c r="A6" s="52" t="s">
        <v>120</v>
      </c>
      <c r="B6" s="58"/>
    </row>
    <row r="7" spans="1:2" s="6" customFormat="1" ht="9.9499999999999993" customHeight="1">
      <c r="A7" s="62"/>
      <c r="B7" s="63"/>
    </row>
    <row r="8" spans="1:2" s="6" customFormat="1" ht="12.95" customHeight="1">
      <c r="A8" s="4" t="s">
        <v>121</v>
      </c>
      <c r="B8" s="2"/>
    </row>
    <row r="9" spans="1:2" s="6" customFormat="1" ht="12.95" customHeight="1">
      <c r="A9" s="67"/>
      <c r="B9" s="68"/>
    </row>
    <row r="10" spans="1:2" s="6" customFormat="1" ht="12.95" customHeight="1">
      <c r="A10" s="9" t="s">
        <v>144</v>
      </c>
      <c r="B10" s="2"/>
    </row>
    <row r="11" spans="1:2" s="6" customFormat="1" ht="12.95" customHeight="1">
      <c r="A11" s="59" t="s">
        <v>145</v>
      </c>
      <c r="B11" s="2"/>
    </row>
    <row r="12" spans="1:2" s="6" customFormat="1" ht="12.95" customHeight="1">
      <c r="A12" s="59" t="s">
        <v>146</v>
      </c>
      <c r="B12" s="2"/>
    </row>
    <row r="13" spans="1:2" s="6" customFormat="1" ht="12.95" customHeight="1">
      <c r="A13" s="67"/>
      <c r="B13" s="68"/>
    </row>
    <row r="14" spans="1:2" s="6" customFormat="1" ht="12.95" customHeight="1">
      <c r="A14" s="3" t="s">
        <v>63</v>
      </c>
      <c r="B14" s="21"/>
    </row>
    <row r="15" spans="1:2" s="6" customFormat="1" ht="12.95" customHeight="1">
      <c r="A15" s="30" t="s">
        <v>122</v>
      </c>
      <c r="B15" s="21" t="s">
        <v>123</v>
      </c>
    </row>
    <row r="16" spans="1:2" s="6" customFormat="1" ht="12.95" customHeight="1">
      <c r="A16" s="31" t="s">
        <v>124</v>
      </c>
      <c r="B16" s="21" t="s">
        <v>125</v>
      </c>
    </row>
    <row r="17" spans="1:2" s="6" customFormat="1" ht="12.95" customHeight="1">
      <c r="A17" s="32" t="s">
        <v>126</v>
      </c>
      <c r="B17" s="2" t="s">
        <v>127</v>
      </c>
    </row>
    <row r="18" spans="1:2" s="6" customFormat="1" ht="12.95" customHeight="1">
      <c r="A18" s="32" t="s">
        <v>128</v>
      </c>
      <c r="B18" s="50" t="s">
        <v>235</v>
      </c>
    </row>
    <row r="19" spans="1:2" s="6" customFormat="1" ht="12.95" customHeight="1">
      <c r="A19" s="67"/>
      <c r="B19" s="68"/>
    </row>
    <row r="20" spans="1:2" s="6" customFormat="1" ht="15" customHeight="1">
      <c r="A20" s="52" t="s">
        <v>129</v>
      </c>
      <c r="B20" s="58"/>
    </row>
    <row r="21" spans="1:2" s="6" customFormat="1" ht="9.9499999999999993" customHeight="1">
      <c r="A21" s="62"/>
      <c r="B21" s="63"/>
    </row>
    <row r="22" spans="1:2" s="6" customFormat="1" ht="12.95" customHeight="1">
      <c r="A22" s="9" t="s">
        <v>148</v>
      </c>
      <c r="B22" s="1"/>
    </row>
    <row r="23" spans="1:2" s="6" customFormat="1" ht="12.95" customHeight="1">
      <c r="A23" s="59" t="s">
        <v>147</v>
      </c>
      <c r="B23" s="5"/>
    </row>
    <row r="24" spans="1:2" s="6" customFormat="1" ht="12.95" customHeight="1">
      <c r="A24" s="67"/>
      <c r="B24" s="68"/>
    </row>
    <row r="25" spans="1:2" s="6" customFormat="1" ht="12.95" customHeight="1">
      <c r="A25" s="59" t="s">
        <v>149</v>
      </c>
      <c r="B25" s="2"/>
    </row>
    <row r="26" spans="1:2" s="6" customFormat="1" ht="12.95" customHeight="1">
      <c r="A26" s="59" t="s">
        <v>150</v>
      </c>
      <c r="B26" s="2"/>
    </row>
    <row r="27" spans="1:2" s="6" customFormat="1" ht="12.95" customHeight="1">
      <c r="A27" s="67"/>
      <c r="B27" s="68"/>
    </row>
    <row r="28" spans="1:2" s="6" customFormat="1" ht="12.95" customHeight="1">
      <c r="A28" s="61" t="s">
        <v>63</v>
      </c>
      <c r="B28" s="2"/>
    </row>
    <row r="29" spans="1:2" s="6" customFormat="1" ht="12.95" customHeight="1">
      <c r="A29" s="30" t="s">
        <v>130</v>
      </c>
      <c r="B29" s="2" t="s">
        <v>131</v>
      </c>
    </row>
    <row r="30" spans="1:2" s="6" customFormat="1" ht="12.95" customHeight="1">
      <c r="A30" s="30" t="s">
        <v>132</v>
      </c>
      <c r="B30" s="2" t="s">
        <v>133</v>
      </c>
    </row>
    <row r="31" spans="1:2" s="6" customFormat="1" ht="12.95" customHeight="1">
      <c r="A31" s="31" t="s">
        <v>134</v>
      </c>
      <c r="B31" s="2" t="s">
        <v>125</v>
      </c>
    </row>
    <row r="32" spans="1:2" s="6" customFormat="1" ht="12.95" customHeight="1">
      <c r="A32" s="32" t="s">
        <v>135</v>
      </c>
      <c r="B32" s="2" t="s">
        <v>143</v>
      </c>
    </row>
    <row r="33" spans="1:2" s="6" customFormat="1" ht="12.95" customHeight="1">
      <c r="A33" s="32" t="s">
        <v>136</v>
      </c>
      <c r="B33" s="50" t="s">
        <v>234</v>
      </c>
    </row>
    <row r="34" spans="1:2" s="6" customFormat="1" ht="12.95" customHeight="1">
      <c r="A34" s="67"/>
      <c r="B34" s="68"/>
    </row>
    <row r="35" spans="1:2" s="6" customFormat="1" ht="15" customHeight="1">
      <c r="A35" s="52" t="s">
        <v>113</v>
      </c>
      <c r="B35" s="58"/>
    </row>
    <row r="36" spans="1:2" s="6" customFormat="1" ht="9.9499999999999993" customHeight="1">
      <c r="A36" s="62"/>
      <c r="B36" s="63"/>
    </row>
    <row r="37" spans="1:2" s="6" customFormat="1" ht="12.95" customHeight="1">
      <c r="A37" s="9" t="s">
        <v>151</v>
      </c>
      <c r="B37" s="2"/>
    </row>
    <row r="38" spans="1:2" s="6" customFormat="1" ht="12.95" customHeight="1">
      <c r="A38" s="59" t="s">
        <v>152</v>
      </c>
      <c r="B38" s="2"/>
    </row>
    <row r="39" spans="1:2" s="6" customFormat="1" ht="12.95" customHeight="1">
      <c r="A39" s="59" t="s">
        <v>153</v>
      </c>
      <c r="B39" s="2"/>
    </row>
    <row r="40" spans="1:2" s="6" customFormat="1" ht="12.95" customHeight="1">
      <c r="A40" s="67"/>
      <c r="B40" s="68"/>
    </row>
    <row r="41" spans="1:2" s="6" customFormat="1" ht="12.95" customHeight="1">
      <c r="A41" s="59" t="s">
        <v>154</v>
      </c>
      <c r="B41" s="2"/>
    </row>
    <row r="42" spans="1:2" s="6" customFormat="1" ht="12.95" customHeight="1">
      <c r="A42" s="59" t="s">
        <v>155</v>
      </c>
      <c r="B42" s="2"/>
    </row>
    <row r="43" spans="1:2" s="6" customFormat="1" ht="12.95" customHeight="1">
      <c r="A43" s="59" t="s">
        <v>156</v>
      </c>
      <c r="B43" s="2"/>
    </row>
    <row r="44" spans="1:2" s="6" customFormat="1" ht="12.95" customHeight="1">
      <c r="A44" s="59"/>
      <c r="B44" s="2"/>
    </row>
    <row r="45" spans="1:2" s="6" customFormat="1" ht="12.95" customHeight="1">
      <c r="A45" s="61" t="s">
        <v>63</v>
      </c>
      <c r="B45" s="2"/>
    </row>
    <row r="46" spans="1:2" s="6" customFormat="1" ht="12.95" customHeight="1">
      <c r="A46" s="30" t="s">
        <v>74</v>
      </c>
      <c r="B46" s="2" t="s">
        <v>137</v>
      </c>
    </row>
    <row r="47" spans="1:2" s="6" customFormat="1" ht="12.95" customHeight="1">
      <c r="A47" s="31" t="s">
        <v>72</v>
      </c>
      <c r="B47" s="2" t="s">
        <v>138</v>
      </c>
    </row>
    <row r="48" spans="1:2" s="6" customFormat="1" ht="12.95" customHeight="1">
      <c r="A48" s="32" t="s">
        <v>139</v>
      </c>
      <c r="B48" s="2" t="s">
        <v>140</v>
      </c>
    </row>
    <row r="49" spans="1:2" s="6" customFormat="1" ht="12.95" customHeight="1">
      <c r="A49" s="32" t="s">
        <v>141</v>
      </c>
      <c r="B49" s="50" t="s">
        <v>236</v>
      </c>
    </row>
    <row r="50" spans="1:2" s="6" customFormat="1" ht="12.95" customHeight="1">
      <c r="A50" s="67"/>
      <c r="B50" s="68"/>
    </row>
    <row r="51" spans="1:2" s="6" customFormat="1" ht="12.95" customHeight="1">
      <c r="A51" s="69" t="s">
        <v>142</v>
      </c>
      <c r="B51" s="70"/>
    </row>
    <row r="52" spans="1:2" s="6" customFormat="1" ht="12.95" customHeight="1">
      <c r="A52" s="67"/>
      <c r="B52" s="68"/>
    </row>
    <row r="53" spans="1:2" s="6" customFormat="1" ht="12.95" customHeight="1">
      <c r="A53" s="9" t="s">
        <v>157</v>
      </c>
      <c r="B53" s="60"/>
    </row>
    <row r="54" spans="1:2" s="6" customFormat="1" ht="12.95" customHeight="1">
      <c r="A54" s="59" t="s">
        <v>158</v>
      </c>
      <c r="B54" s="60"/>
    </row>
    <row r="55" spans="1:2" s="6" customFormat="1" ht="12.95" customHeight="1">
      <c r="A55" s="61" t="s">
        <v>159</v>
      </c>
      <c r="B55" s="60"/>
    </row>
    <row r="56" spans="1:2" s="6" customFormat="1" ht="12.95" customHeight="1" thickBot="1">
      <c r="A56" s="16"/>
      <c r="B56" s="17"/>
    </row>
  </sheetData>
  <sheetProtection sheet="1" objects="1" scenarios="1"/>
  <mergeCells count="17">
    <mergeCell ref="A1:B1"/>
    <mergeCell ref="A3:B3"/>
    <mergeCell ref="A4:B4"/>
    <mergeCell ref="A5:B5"/>
    <mergeCell ref="A7:B7"/>
    <mergeCell ref="A36:B36"/>
    <mergeCell ref="A40:B40"/>
    <mergeCell ref="A51:B51"/>
    <mergeCell ref="A50:B50"/>
    <mergeCell ref="A52:B52"/>
    <mergeCell ref="A9:B9"/>
    <mergeCell ref="A13:B13"/>
    <mergeCell ref="A21:B21"/>
    <mergeCell ref="A27:B27"/>
    <mergeCell ref="A34:B34"/>
    <mergeCell ref="A19:B19"/>
    <mergeCell ref="A24:B24"/>
  </mergeCells>
  <pageMargins left="0" right="0" top="0.39370078740157483" bottom="0.39370078740157483" header="0.31496062992125984" footer="0.31496062992125984"/>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dimension ref="A1:B147"/>
  <sheetViews>
    <sheetView zoomScale="150" zoomScaleNormal="150" workbookViewId="0">
      <selection activeCell="A2" sqref="A2:B2"/>
    </sheetView>
  </sheetViews>
  <sheetFormatPr baseColWidth="10" defaultRowHeight="14.25"/>
  <cols>
    <col min="1" max="1" width="15.7109375" style="20" customWidth="1"/>
    <col min="2" max="2" width="84.7109375" style="25" customWidth="1"/>
    <col min="3" max="16384" width="11.42578125" style="20"/>
  </cols>
  <sheetData>
    <row r="1" spans="1:2">
      <c r="A1" s="34"/>
      <c r="B1" s="35"/>
    </row>
    <row r="2" spans="1:2" s="33" customFormat="1" ht="30" customHeight="1" thickBot="1">
      <c r="A2" s="73" t="s">
        <v>61</v>
      </c>
      <c r="B2" s="74"/>
    </row>
    <row r="3" spans="1:2">
      <c r="A3" s="36"/>
      <c r="B3" s="37"/>
    </row>
    <row r="4" spans="1:2" s="6" customFormat="1" ht="15" customHeight="1">
      <c r="A4" s="52" t="s">
        <v>160</v>
      </c>
      <c r="B4" s="58"/>
    </row>
    <row r="5" spans="1:2" s="6" customFormat="1" ht="9.9499999999999993" customHeight="1">
      <c r="A5" s="62"/>
      <c r="B5" s="63"/>
    </row>
    <row r="6" spans="1:2" ht="15" customHeight="1">
      <c r="A6" s="41" t="s">
        <v>202</v>
      </c>
      <c r="B6" s="40"/>
    </row>
    <row r="7" spans="1:2" ht="15" customHeight="1">
      <c r="A7" s="41" t="s">
        <v>203</v>
      </c>
      <c r="B7" s="40"/>
    </row>
    <row r="8" spans="1:2" ht="15" customHeight="1">
      <c r="A8" s="36"/>
      <c r="B8" s="40"/>
    </row>
    <row r="9" spans="1:2" ht="15" customHeight="1">
      <c r="A9" s="41" t="s">
        <v>204</v>
      </c>
      <c r="B9" s="40"/>
    </row>
    <row r="10" spans="1:2" ht="15" customHeight="1">
      <c r="A10" s="41" t="s">
        <v>205</v>
      </c>
      <c r="B10" s="40"/>
    </row>
    <row r="11" spans="1:2" ht="15" customHeight="1">
      <c r="A11" s="36"/>
      <c r="B11" s="40"/>
    </row>
    <row r="12" spans="1:2" ht="15" customHeight="1">
      <c r="A12" s="42" t="s">
        <v>208</v>
      </c>
      <c r="B12" s="40" t="s">
        <v>209</v>
      </c>
    </row>
    <row r="13" spans="1:2" ht="15" customHeight="1">
      <c r="A13" s="36"/>
      <c r="B13" s="40" t="s">
        <v>210</v>
      </c>
    </row>
    <row r="14" spans="1:2" ht="15" customHeight="1">
      <c r="A14" s="36"/>
      <c r="B14" s="40"/>
    </row>
    <row r="15" spans="1:2" ht="15" customHeight="1">
      <c r="A15" s="43" t="s">
        <v>206</v>
      </c>
      <c r="B15" s="40" t="s">
        <v>211</v>
      </c>
    </row>
    <row r="16" spans="1:2" ht="15" customHeight="1">
      <c r="A16" s="36"/>
      <c r="B16" s="40" t="s">
        <v>212</v>
      </c>
    </row>
    <row r="17" spans="1:2" ht="15" customHeight="1">
      <c r="A17" s="36"/>
      <c r="B17" s="40"/>
    </row>
    <row r="18" spans="1:2" ht="15" customHeight="1">
      <c r="A18" s="44" t="s">
        <v>207</v>
      </c>
      <c r="B18" s="40" t="s">
        <v>200</v>
      </c>
    </row>
    <row r="19" spans="1:2" ht="15" customHeight="1">
      <c r="A19" s="36"/>
      <c r="B19" s="40" t="s">
        <v>237</v>
      </c>
    </row>
    <row r="20" spans="1:2" ht="15" customHeight="1">
      <c r="A20" s="36"/>
      <c r="B20" s="40" t="s">
        <v>238</v>
      </c>
    </row>
    <row r="21" spans="1:2" ht="15" customHeight="1">
      <c r="A21" s="36"/>
      <c r="B21" s="40" t="s">
        <v>239</v>
      </c>
    </row>
    <row r="22" spans="1:2" ht="24.95" customHeight="1">
      <c r="A22" s="36"/>
      <c r="B22" s="39"/>
    </row>
    <row r="23" spans="1:2" s="6" customFormat="1" ht="15" customHeight="1">
      <c r="A23" s="52" t="s">
        <v>161</v>
      </c>
      <c r="B23" s="58"/>
    </row>
    <row r="24" spans="1:2" s="6" customFormat="1" ht="9.9499999999999993" customHeight="1">
      <c r="A24" s="62"/>
      <c r="B24" s="63"/>
    </row>
    <row r="25" spans="1:2" ht="15" customHeight="1">
      <c r="A25" s="41" t="s">
        <v>220</v>
      </c>
      <c r="B25" s="40"/>
    </row>
    <row r="26" spans="1:2" ht="15" customHeight="1">
      <c r="A26" s="41" t="s">
        <v>221</v>
      </c>
      <c r="B26" s="40"/>
    </row>
    <row r="27" spans="1:2" ht="15" customHeight="1">
      <c r="A27" s="36"/>
      <c r="B27" s="40"/>
    </row>
    <row r="28" spans="1:2" ht="15" customHeight="1">
      <c r="A28" s="42" t="s">
        <v>218</v>
      </c>
      <c r="B28" s="40" t="s">
        <v>195</v>
      </c>
    </row>
    <row r="29" spans="1:2" ht="15" customHeight="1">
      <c r="A29" s="36"/>
      <c r="B29" s="40" t="s">
        <v>196</v>
      </c>
    </row>
    <row r="30" spans="1:2" ht="15" customHeight="1">
      <c r="A30" s="36"/>
      <c r="B30" s="40" t="s">
        <v>197</v>
      </c>
    </row>
    <row r="31" spans="1:2" ht="15" customHeight="1">
      <c r="A31" s="43" t="s">
        <v>219</v>
      </c>
      <c r="B31" s="40" t="s">
        <v>198</v>
      </c>
    </row>
    <row r="32" spans="1:2" ht="15" customHeight="1">
      <c r="A32" s="36"/>
      <c r="B32" s="40"/>
    </row>
    <row r="33" spans="1:2" ht="15" customHeight="1">
      <c r="A33" s="44" t="s">
        <v>217</v>
      </c>
      <c r="B33" s="40" t="s">
        <v>201</v>
      </c>
    </row>
    <row r="34" spans="1:2" ht="15" customHeight="1">
      <c r="A34" s="36"/>
      <c r="B34" s="51" t="s">
        <v>199</v>
      </c>
    </row>
    <row r="35" spans="1:2" ht="24.95" customHeight="1">
      <c r="A35" s="36"/>
      <c r="B35" s="39"/>
    </row>
    <row r="36" spans="1:2" s="6" customFormat="1" ht="15" customHeight="1">
      <c r="A36" s="52" t="s">
        <v>162</v>
      </c>
      <c r="B36" s="58"/>
    </row>
    <row r="37" spans="1:2" s="6" customFormat="1" ht="9.9499999999999993" customHeight="1">
      <c r="A37" s="62"/>
      <c r="B37" s="63"/>
    </row>
    <row r="38" spans="1:2" ht="15" customHeight="1">
      <c r="A38" s="41" t="s">
        <v>222</v>
      </c>
      <c r="B38" s="40"/>
    </row>
    <row r="39" spans="1:2" ht="15" customHeight="1">
      <c r="A39" s="41" t="s">
        <v>223</v>
      </c>
      <c r="B39" s="40"/>
    </row>
    <row r="40" spans="1:2" ht="15" customHeight="1">
      <c r="A40" s="36" t="s">
        <v>224</v>
      </c>
      <c r="B40" s="40"/>
    </row>
    <row r="41" spans="1:2" ht="15" customHeight="1">
      <c r="A41" s="36"/>
      <c r="B41" s="40"/>
    </row>
    <row r="42" spans="1:2" ht="15" customHeight="1">
      <c r="A42" s="41" t="s">
        <v>225</v>
      </c>
      <c r="B42" s="45"/>
    </row>
    <row r="43" spans="1:2" ht="15" customHeight="1">
      <c r="A43" s="41" t="s">
        <v>226</v>
      </c>
      <c r="B43" s="40"/>
    </row>
    <row r="44" spans="1:2" ht="15" customHeight="1">
      <c r="A44" s="36"/>
      <c r="B44" s="40"/>
    </row>
    <row r="45" spans="1:2" ht="15" customHeight="1">
      <c r="A45" s="41" t="s">
        <v>227</v>
      </c>
      <c r="B45" s="40"/>
    </row>
    <row r="46" spans="1:2" ht="15" customHeight="1">
      <c r="A46" s="41" t="s">
        <v>228</v>
      </c>
      <c r="B46" s="40"/>
    </row>
    <row r="47" spans="1:2" ht="15" customHeight="1">
      <c r="A47" s="38" t="s">
        <v>229</v>
      </c>
      <c r="B47" s="39"/>
    </row>
    <row r="48" spans="1:2" ht="15" customHeight="1" thickBot="1">
      <c r="A48" s="46"/>
      <c r="B48" s="47"/>
    </row>
    <row r="49" spans="2:2" ht="15">
      <c r="B49" s="22"/>
    </row>
    <row r="50" spans="2:2" ht="15">
      <c r="B50" s="22"/>
    </row>
    <row r="51" spans="2:2" ht="15">
      <c r="B51" s="22"/>
    </row>
    <row r="52" spans="2:2">
      <c r="B52" s="23"/>
    </row>
    <row r="53" spans="2:2">
      <c r="B53" s="24"/>
    </row>
    <row r="54" spans="2:2">
      <c r="B54" s="24"/>
    </row>
    <row r="55" spans="2:2">
      <c r="B55" s="24"/>
    </row>
    <row r="56" spans="2:2">
      <c r="B56" s="24"/>
    </row>
    <row r="57" spans="2:2">
      <c r="B57" s="24"/>
    </row>
    <row r="58" spans="2:2">
      <c r="B58" s="24"/>
    </row>
    <row r="59" spans="2:2">
      <c r="B59" s="24"/>
    </row>
    <row r="60" spans="2:2">
      <c r="B60" s="24"/>
    </row>
    <row r="61" spans="2:2">
      <c r="B61" s="24"/>
    </row>
    <row r="62" spans="2:2">
      <c r="B62" s="24"/>
    </row>
    <row r="63" spans="2:2">
      <c r="B63" s="24"/>
    </row>
    <row r="64" spans="2:2">
      <c r="B64" s="24"/>
    </row>
    <row r="65" spans="2:2">
      <c r="B65" s="24"/>
    </row>
    <row r="66" spans="2:2">
      <c r="B66" s="24"/>
    </row>
    <row r="67" spans="2:2">
      <c r="B67" s="24"/>
    </row>
    <row r="68" spans="2:2">
      <c r="B68" s="24"/>
    </row>
    <row r="69" spans="2:2">
      <c r="B69" s="24"/>
    </row>
    <row r="70" spans="2:2">
      <c r="B70" s="24"/>
    </row>
    <row r="71" spans="2:2">
      <c r="B71" s="24"/>
    </row>
    <row r="72" spans="2:2">
      <c r="B72" s="24"/>
    </row>
    <row r="73" spans="2:2">
      <c r="B73" s="24"/>
    </row>
    <row r="74" spans="2:2">
      <c r="B74" s="24"/>
    </row>
    <row r="75" spans="2:2">
      <c r="B75" s="24"/>
    </row>
    <row r="76" spans="2:2">
      <c r="B76" s="24"/>
    </row>
    <row r="77" spans="2:2">
      <c r="B77" s="24"/>
    </row>
    <row r="78" spans="2:2">
      <c r="B78" s="24"/>
    </row>
    <row r="79" spans="2:2">
      <c r="B79" s="24"/>
    </row>
    <row r="80" spans="2:2">
      <c r="B80" s="24"/>
    </row>
    <row r="81" spans="2:2">
      <c r="B81" s="24"/>
    </row>
    <row r="82" spans="2:2">
      <c r="B82" s="24"/>
    </row>
    <row r="83" spans="2:2">
      <c r="B83" s="24"/>
    </row>
    <row r="84" spans="2:2">
      <c r="B84" s="24"/>
    </row>
    <row r="85" spans="2:2">
      <c r="B85" s="24"/>
    </row>
    <row r="86" spans="2:2">
      <c r="B86" s="24"/>
    </row>
    <row r="87" spans="2:2">
      <c r="B87" s="24"/>
    </row>
    <row r="88" spans="2:2">
      <c r="B88" s="24"/>
    </row>
    <row r="89" spans="2:2">
      <c r="B89" s="24"/>
    </row>
    <row r="90" spans="2:2">
      <c r="B90" s="24"/>
    </row>
    <row r="91" spans="2:2">
      <c r="B91" s="24"/>
    </row>
    <row r="92" spans="2:2">
      <c r="B92" s="24"/>
    </row>
    <row r="93" spans="2:2">
      <c r="B93" s="24"/>
    </row>
    <row r="94" spans="2:2">
      <c r="B94" s="24"/>
    </row>
    <row r="95" spans="2:2">
      <c r="B95" s="24"/>
    </row>
    <row r="96" spans="2:2">
      <c r="B96" s="24"/>
    </row>
    <row r="97" spans="2:2">
      <c r="B97" s="24"/>
    </row>
    <row r="98" spans="2:2">
      <c r="B98" s="24"/>
    </row>
    <row r="99" spans="2:2">
      <c r="B99" s="24"/>
    </row>
    <row r="100" spans="2:2">
      <c r="B100" s="24"/>
    </row>
    <row r="101" spans="2:2">
      <c r="B101" s="24"/>
    </row>
    <row r="102" spans="2:2">
      <c r="B102" s="24"/>
    </row>
    <row r="103" spans="2:2">
      <c r="B103" s="24"/>
    </row>
    <row r="104" spans="2:2">
      <c r="B104" s="24"/>
    </row>
    <row r="105" spans="2:2">
      <c r="B105" s="24"/>
    </row>
    <row r="106" spans="2:2">
      <c r="B106" s="24"/>
    </row>
    <row r="107" spans="2:2">
      <c r="B107" s="24"/>
    </row>
    <row r="108" spans="2:2">
      <c r="B108" s="24"/>
    </row>
    <row r="109" spans="2:2">
      <c r="B109" s="24"/>
    </row>
    <row r="110" spans="2:2">
      <c r="B110" s="24"/>
    </row>
    <row r="111" spans="2:2">
      <c r="B111" s="24"/>
    </row>
    <row r="112" spans="2:2">
      <c r="B112" s="24"/>
    </row>
    <row r="113" spans="2:2">
      <c r="B113" s="24"/>
    </row>
    <row r="114" spans="2:2">
      <c r="B114" s="24"/>
    </row>
    <row r="115" spans="2:2">
      <c r="B115" s="24"/>
    </row>
    <row r="116" spans="2:2">
      <c r="B116" s="24"/>
    </row>
    <row r="117" spans="2:2">
      <c r="B117" s="24"/>
    </row>
    <row r="118" spans="2:2">
      <c r="B118" s="24"/>
    </row>
    <row r="119" spans="2:2">
      <c r="B119" s="24"/>
    </row>
    <row r="120" spans="2:2">
      <c r="B120" s="24"/>
    </row>
    <row r="121" spans="2:2">
      <c r="B121" s="24"/>
    </row>
    <row r="122" spans="2:2">
      <c r="B122" s="24"/>
    </row>
    <row r="123" spans="2:2">
      <c r="B123" s="24"/>
    </row>
    <row r="124" spans="2:2">
      <c r="B124" s="24"/>
    </row>
    <row r="125" spans="2:2">
      <c r="B125" s="24"/>
    </row>
    <row r="126" spans="2:2">
      <c r="B126" s="24"/>
    </row>
    <row r="127" spans="2:2">
      <c r="B127" s="24"/>
    </row>
    <row r="128" spans="2:2">
      <c r="B128" s="24"/>
    </row>
    <row r="129" spans="2:2">
      <c r="B129" s="24"/>
    </row>
    <row r="130" spans="2:2">
      <c r="B130" s="24"/>
    </row>
    <row r="131" spans="2:2">
      <c r="B131" s="24"/>
    </row>
    <row r="132" spans="2:2">
      <c r="B132" s="24"/>
    </row>
    <row r="133" spans="2:2">
      <c r="B133" s="24"/>
    </row>
    <row r="134" spans="2:2">
      <c r="B134" s="24"/>
    </row>
    <row r="135" spans="2:2">
      <c r="B135" s="24"/>
    </row>
    <row r="136" spans="2:2">
      <c r="B136" s="24"/>
    </row>
    <row r="137" spans="2:2">
      <c r="B137" s="24"/>
    </row>
    <row r="138" spans="2:2">
      <c r="B138" s="24"/>
    </row>
    <row r="139" spans="2:2">
      <c r="B139" s="24"/>
    </row>
    <row r="140" spans="2:2">
      <c r="B140" s="24"/>
    </row>
    <row r="141" spans="2:2">
      <c r="B141" s="24"/>
    </row>
    <row r="142" spans="2:2">
      <c r="B142" s="24"/>
    </row>
    <row r="143" spans="2:2">
      <c r="B143" s="24"/>
    </row>
    <row r="144" spans="2:2">
      <c r="B144" s="24"/>
    </row>
    <row r="145" spans="2:2">
      <c r="B145" s="24"/>
    </row>
    <row r="146" spans="2:2">
      <c r="B146" s="24"/>
    </row>
    <row r="147" spans="2:2">
      <c r="B147" s="24"/>
    </row>
  </sheetData>
  <sheetProtection sheet="1" objects="1" scenarios="1"/>
  <mergeCells count="4">
    <mergeCell ref="A2:B2"/>
    <mergeCell ref="A24:B24"/>
    <mergeCell ref="A5:B5"/>
    <mergeCell ref="A37:B37"/>
  </mergeCells>
  <pageMargins left="0" right="0" top="0" bottom="0"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1C1E41EE0FB504CA906D84A5E1C2617" ma:contentTypeVersion="1" ma:contentTypeDescription="Crée un document." ma:contentTypeScope="" ma:versionID="e48c17dae35b9c0701d2ed8cf1d09389">
  <xsd:schema xmlns:xsd="http://www.w3.org/2001/XMLSchema" xmlns:xs="http://www.w3.org/2001/XMLSchema" xmlns:p="http://schemas.microsoft.com/office/2006/metadata/properties" xmlns:ns1="http://schemas.microsoft.com/sharepoint/v3" xmlns:ns2="7dc7280d-fec9-4c99-9736-8d7ecec3545c" targetNamespace="http://schemas.microsoft.com/office/2006/metadata/properties" ma:root="true" ma:fieldsID="346e23cb8d6c863e446151d3c3bcc7b0" ns1:_="" ns2:_="">
    <xsd:import namespace="http://schemas.microsoft.com/sharepoint/v3"/>
    <xsd:import namespace="7dc7280d-fec9-4c99-9736-8d7ecec3545c"/>
    <xsd:element name="properties">
      <xsd:complexType>
        <xsd:sequence>
          <xsd:element name="documentManagement">
            <xsd:complexType>
              <xsd:all>
                <xsd:element ref="ns2:h42ba7f56afd40d8a80558d45f27949a" minOccurs="0"/>
                <xsd:element ref="ns2:TaxCatchAll" minOccurs="0"/>
                <xsd:element ref="ns2:TaxCatchAllLabel" minOccurs="0"/>
                <xsd:element ref="ns2:o410524c08c94595afa657d6a91eb2e7" minOccurs="0"/>
                <xsd:element ref="ns2:k5578e8018b54236945b0d1339d2a6f5" minOccurs="0"/>
                <xsd:element ref="ns2:pf2f0a5c9c974145b8182a0b51177c44" minOccurs="0"/>
                <xsd:element ref="ns2:c806c3ad7ef948cca74e93affe552c52" minOccurs="0"/>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20" nillable="true" ma:displayName="Date de début de planification" ma:description="" ma:hidden="true" ma:internalName="PublishingStartDate">
      <xsd:simpleType>
        <xsd:restriction base="dms:Unknown"/>
      </xsd:simpleType>
    </xsd:element>
    <xsd:element name="PublishingExpirationDate" ma:index="21" nillable="true" ma:displayName="Date de fin de planification"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dc7280d-fec9-4c99-9736-8d7ecec3545c" elementFormDefault="qualified">
    <xsd:import namespace="http://schemas.microsoft.com/office/2006/documentManagement/types"/>
    <xsd:import namespace="http://schemas.microsoft.com/office/infopath/2007/PartnerControls"/>
    <xsd:element name="h42ba7f56afd40d8a80558d45f27949a" ma:index="8" nillable="true" ma:taxonomy="true" ma:internalName="h42ba7f56afd40d8a80558d45f27949a" ma:taxonomyFieldName="Acronyme" ma:displayName="Acronyme" ma:default="" ma:fieldId="{142ba7f5-6afd-40d8-a805-58d45f27949a}" ma:taxonomyMulti="true" ma:sspId="bd2caff6-d4fe-420c-943c-f16f78cb48fd" ma:termSetId="38c0c7f7-84fa-437a-aafb-c6610352d12b" ma:anchorId="00000000-0000-0000-0000-000000000000" ma:open="false" ma:isKeyword="false">
      <xsd:complexType>
        <xsd:sequence>
          <xsd:element ref="pc:Terms" minOccurs="0" maxOccurs="1"/>
        </xsd:sequence>
      </xsd:complexType>
    </xsd:element>
    <xsd:element name="TaxCatchAll" ma:index="9" nillable="true" ma:displayName="Colonne Attraper tout de Taxonomie" ma:description="" ma:hidden="true" ma:list="{b4232b1a-9f6a-4a47-b3df-bb2d02d0dd59}" ma:internalName="TaxCatchAll" ma:showField="CatchAllData" ma:web="7dc7280d-fec9-4c99-9736-8d7ecec3545c">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Colonne Attraper tout de Taxonomie1" ma:description="" ma:hidden="true" ma:list="{b4232b1a-9f6a-4a47-b3df-bb2d02d0dd59}" ma:internalName="TaxCatchAllLabel" ma:readOnly="true" ma:showField="CatchAllDataLabel" ma:web="7dc7280d-fec9-4c99-9736-8d7ecec3545c">
      <xsd:complexType>
        <xsd:complexContent>
          <xsd:extension base="dms:MultiChoiceLookup">
            <xsd:sequence>
              <xsd:element name="Value" type="dms:Lookup" maxOccurs="unbounded" minOccurs="0" nillable="true"/>
            </xsd:sequence>
          </xsd:extension>
        </xsd:complexContent>
      </xsd:complexType>
    </xsd:element>
    <xsd:element name="o410524c08c94595afa657d6a91eb2e7" ma:index="12" nillable="true" ma:taxonomy="true" ma:internalName="o410524c08c94595afa657d6a91eb2e7" ma:taxonomyFieldName="Departement" ma:displayName="Departement" ma:default="" ma:fieldId="{8410524c-08c9-4595-afa6-57d6a91eb2e7}" ma:taxonomyMulti="true" ma:sspId="bd2caff6-d4fe-420c-943c-f16f78cb48fd" ma:termSetId="02ed2265-73f2-4faa-ae96-9cead6fc97f6" ma:anchorId="00000000-0000-0000-0000-000000000000" ma:open="false" ma:isKeyword="false">
      <xsd:complexType>
        <xsd:sequence>
          <xsd:element ref="pc:Terms" minOccurs="0" maxOccurs="1"/>
        </xsd:sequence>
      </xsd:complexType>
    </xsd:element>
    <xsd:element name="k5578e8018b54236945b0d1339d2a6f5" ma:index="14" nillable="true" ma:taxonomy="true" ma:internalName="k5578e8018b54236945b0d1339d2a6f5" ma:taxonomyFieldName="Entite" ma:displayName="Entite" ma:default="" ma:fieldId="{45578e80-18b5-4236-945b-0d1339d2a6f5}" ma:taxonomyMulti="true" ma:sspId="bd2caff6-d4fe-420c-943c-f16f78cb48fd" ma:termSetId="fb9c7032-059a-4ea0-95c4-8ab766bf547e" ma:anchorId="00000000-0000-0000-0000-000000000000" ma:open="false" ma:isKeyword="false">
      <xsd:complexType>
        <xsd:sequence>
          <xsd:element ref="pc:Terms" minOccurs="0" maxOccurs="1"/>
        </xsd:sequence>
      </xsd:complexType>
    </xsd:element>
    <xsd:element name="pf2f0a5c9c974145b8182a0b51177c44" ma:index="16" nillable="true" ma:taxonomy="true" ma:internalName="pf2f0a5c9c974145b8182a0b51177c44" ma:taxonomyFieldName="Theme" ma:displayName="Theme" ma:default="" ma:fieldId="{9f2f0a5c-9c97-4145-b818-2a0b51177c44}" ma:taxonomyMulti="true" ma:sspId="bd2caff6-d4fe-420c-943c-f16f78cb48fd" ma:termSetId="df18bfcf-63cd-40a7-b198-afe70b5f3581" ma:anchorId="00000000-0000-0000-0000-000000000000" ma:open="false" ma:isKeyword="false">
      <xsd:complexType>
        <xsd:sequence>
          <xsd:element ref="pc:Terms" minOccurs="0" maxOccurs="1"/>
        </xsd:sequence>
      </xsd:complexType>
    </xsd:element>
    <xsd:element name="c806c3ad7ef948cca74e93affe552c52" ma:index="18" nillable="true" ma:taxonomy="true" ma:internalName="c806c3ad7ef948cca74e93affe552c52" ma:taxonomyFieldName="Type_x0020_du_x0020_document" ma:displayName="Type du document" ma:default="" ma:fieldId="{c806c3ad-7ef9-48cc-a74e-93affe552c52}" ma:taxonomyMulti="true" ma:sspId="bd2caff6-d4fe-420c-943c-f16f78cb48fd" ma:termSetId="bf214b23-d91c-4569-9460-efed2ff82ef9" ma:anchorId="00000000-0000-0000-0000-000000000000" ma:open="false" ma:isKeyword="false">
      <xsd:complexType>
        <xsd:sequence>
          <xsd:element ref="pc:Terms" minOccurs="0" maxOccurs="1"/>
        </xsd:sequence>
      </xsd:complexType>
    </xsd:element>
    <xsd:element name="SharedWithUsers" ma:index="22"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dc7280d-fec9-4c99-9736-8d7ecec3545c">
      <Value>25</Value>
      <Value>122</Value>
      <Value>121</Value>
    </TaxCatchAll>
    <o410524c08c94595afa657d6a91eb2e7 xmlns="7dc7280d-fec9-4c99-9736-8d7ecec3545c">
      <Terms xmlns="http://schemas.microsoft.com/office/infopath/2007/PartnerControls"/>
    </o410524c08c94595afa657d6a91eb2e7>
    <pf2f0a5c9c974145b8182a0b51177c44 xmlns="7dc7280d-fec9-4c99-9736-8d7ecec3545c">
      <Terms xmlns="http://schemas.microsoft.com/office/infopath/2007/PartnerControls">
        <TermInfo xmlns="http://schemas.microsoft.com/office/infopath/2007/PartnerControls">
          <TermName xmlns="http://schemas.microsoft.com/office/infopath/2007/PartnerControls">Etat et droit</TermName>
          <TermId xmlns="http://schemas.microsoft.com/office/infopath/2007/PartnerControls">947cb90d-0fbf-4382-9b7c-7f3e8e6fd3f7</TermId>
        </TermInfo>
      </Terms>
    </pf2f0a5c9c974145b8182a0b51177c44>
    <k5578e8018b54236945b0d1339d2a6f5 xmlns="7dc7280d-fec9-4c99-9736-8d7ecec3545c">
      <Terms xmlns="http://schemas.microsoft.com/office/infopath/2007/PartnerControls">
        <TermInfo xmlns="http://schemas.microsoft.com/office/infopath/2007/PartnerControls">
          <TermName xmlns="http://schemas.microsoft.com/office/infopath/2007/PartnerControls">Service des communes</TermName>
          <TermId xmlns="http://schemas.microsoft.com/office/infopath/2007/PartnerControls">7ef8d52b-6e7a-45c1-ad7f-2791ac69a743</TermId>
        </TermInfo>
      </Terms>
    </k5578e8018b54236945b0d1339d2a6f5>
    <PublishingExpirationDate xmlns="http://schemas.microsoft.com/sharepoint/v3" xsi:nil="true"/>
    <PublishingStartDate xmlns="http://schemas.microsoft.com/sharepoint/v3" xsi:nil="true"/>
    <h42ba7f56afd40d8a80558d45f27949a xmlns="7dc7280d-fec9-4c99-9736-8d7ecec3545c">
      <Terms xmlns="http://schemas.microsoft.com/office/infopath/2007/PartnerControls">
        <TermInfo xmlns="http://schemas.microsoft.com/office/infopath/2007/PartnerControls">
          <TermName xmlns="http://schemas.microsoft.com/office/infopath/2007/PartnerControls">SCOM</TermName>
          <TermId xmlns="http://schemas.microsoft.com/office/infopath/2007/PartnerControls">beaa4e20-5140-4353-9959-2d59772728cb</TermId>
        </TermInfo>
      </Terms>
    </h42ba7f56afd40d8a80558d45f27949a>
    <c806c3ad7ef948cca74e93affe552c52 xmlns="7dc7280d-fec9-4c99-9736-8d7ecec3545c">
      <Terms xmlns="http://schemas.microsoft.com/office/infopath/2007/PartnerControls"/>
    </c806c3ad7ef948cca74e93affe552c52>
  </documentManagement>
</p:properties>
</file>

<file path=customXml/itemProps1.xml><?xml version="1.0" encoding="utf-8"?>
<ds:datastoreItem xmlns:ds="http://schemas.openxmlformats.org/officeDocument/2006/customXml" ds:itemID="{4DAE1841-1BD3-4352-80E0-782B576A57F3}"/>
</file>

<file path=customXml/itemProps2.xml><?xml version="1.0" encoding="utf-8"?>
<ds:datastoreItem xmlns:ds="http://schemas.openxmlformats.org/officeDocument/2006/customXml" ds:itemID="{3FEE0A0C-6645-49F3-BE3B-029CE17D8215}"/>
</file>

<file path=customXml/itemProps3.xml><?xml version="1.0" encoding="utf-8"?>
<ds:datastoreItem xmlns:ds="http://schemas.openxmlformats.org/officeDocument/2006/customXml" ds:itemID="{1473E2F6-B3C1-4796-9A72-373D92BEE44A}"/>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Feuilles de calcul</vt:lpstr>
      </vt:variant>
      <vt:variant>
        <vt:i4>6</vt:i4>
      </vt:variant>
      <vt:variant>
        <vt:lpstr>Plages nommées</vt:lpstr>
      </vt:variant>
      <vt:variant>
        <vt:i4>4</vt:i4>
      </vt:variant>
    </vt:vector>
  </HeadingPairs>
  <TitlesOfParts>
    <vt:vector size="10" baseType="lpstr">
      <vt:lpstr>Indicateur financiers </vt:lpstr>
      <vt:lpstr>Indicateurs complémentaires</vt:lpstr>
      <vt:lpstr>Marge d autofinancement</vt:lpstr>
      <vt:lpstr>Commentaires 1 a 4</vt:lpstr>
      <vt:lpstr>Commnentaires 5 a 7</vt:lpstr>
      <vt:lpstr>Commentaires Complémentaires</vt:lpstr>
      <vt:lpstr>'Commentaires 1 a 4'!Zone_d_impression</vt:lpstr>
      <vt:lpstr>'Commentaires Complémentaires'!Zone_d_impression</vt:lpstr>
      <vt:lpstr>'Indicateurs complémentaires'!Zone_d_impression</vt:lpstr>
      <vt:lpstr>'Marge d autofinancement'!Zone_d_impression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Tamburini Sandro</dc:creator>
  <cp:lastModifiedBy>tamburiniS</cp:lastModifiedBy>
  <cp:lastPrinted>2011-03-22T13:51:03Z</cp:lastPrinted>
  <dcterms:created xsi:type="dcterms:W3CDTF">1997-12-08T10:55:51Z</dcterms:created>
  <dcterms:modified xsi:type="dcterms:W3CDTF">2011-03-25T15:01:22Z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0x01010091C1E41EE0FB504CA906D84A5E1C2617</vt:lpwstr>
  </property>
  <property fmtid="{D5CDD505-2E9C-101B-9397-08002B2CF9AE}" pid="3" name="Entite">
    <vt:lpwstr>122;#Service des communes|7ef8d52b-6e7a-45c1-ad7f-2791ac69a743</vt:lpwstr>
  </property>
  <property fmtid="{D5CDD505-2E9C-101B-9397-08002B2CF9AE}" pid="4" name="Theme">
    <vt:lpwstr>25;#Etat et droit|947cb90d-0fbf-4382-9b7c-7f3e8e6fd3f7</vt:lpwstr>
  </property>
  <property fmtid="{D5CDD505-2E9C-101B-9397-08002B2CF9AE}" pid="5" name="Departement">
    <vt:lpwstr/>
  </property>
  <property fmtid="{D5CDD505-2E9C-101B-9397-08002B2CF9AE}" pid="6" name="Type du document">
    <vt:lpwstr/>
  </property>
  <property fmtid="{D5CDD505-2E9C-101B-9397-08002B2CF9AE}" pid="7" name="Acronyme">
    <vt:lpwstr>121;#SCOM|beaa4e20-5140-4353-9959-2d59772728cb</vt:lpwstr>
  </property>
</Properties>
</file>