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90" windowWidth="8520" windowHeight="5475" tabRatio="601"/>
  </bookViews>
  <sheets>
    <sheet name="Charges par nature" sheetId="7" r:id="rId1"/>
    <sheet name="Revenus par nature" sheetId="8" r:id="rId2"/>
    <sheet name="Charges par habitant" sheetId="9" r:id="rId3"/>
    <sheet name="Revenus par habitant" sheetId="10" r:id="rId4"/>
  </sheets>
  <definedNames>
    <definedName name="communes">#REF!</definedName>
    <definedName name="numéros">#REF!</definedName>
    <definedName name="_xlnm.Print_Area" localSheetId="2">'Charges par habitant'!$A$1:$K$59</definedName>
    <definedName name="_xlnm.Print_Area" localSheetId="0">'Charges par nature'!$A$1:$L$59</definedName>
    <definedName name="_xlnm.Print_Area" localSheetId="3">'Revenus par habitant'!$A$1:$K$59</definedName>
    <definedName name="_xlnm.Print_Area" localSheetId="1">'Revenus par nature'!$A$1:$L$59</definedName>
  </definedNames>
  <calcPr calcId="125725"/>
</workbook>
</file>

<file path=xl/calcChain.xml><?xml version="1.0" encoding="utf-8"?>
<calcChain xmlns="http://schemas.openxmlformats.org/spreadsheetml/2006/main">
  <c r="K57" i="10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M58"/>
  <c r="K57" i="9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5"/>
  <c r="G5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5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M58"/>
  <c r="B5"/>
  <c r="K58" i="8"/>
  <c r="J58"/>
  <c r="I58"/>
  <c r="H58"/>
  <c r="G58"/>
  <c r="F58"/>
  <c r="E58"/>
  <c r="D58"/>
  <c r="C58"/>
  <c r="B58"/>
  <c r="L58" s="1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J58" i="7"/>
  <c r="I58"/>
  <c r="H58"/>
  <c r="G58"/>
  <c r="F58"/>
  <c r="E58"/>
  <c r="D58"/>
  <c r="C58"/>
  <c r="B58"/>
  <c r="K58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B58" i="10" l="1"/>
  <c r="C58"/>
  <c r="D58"/>
  <c r="E58"/>
  <c r="F58"/>
  <c r="G58"/>
  <c r="H58"/>
  <c r="I58"/>
  <c r="J58"/>
  <c r="K58"/>
  <c r="B58" i="9"/>
  <c r="C58"/>
  <c r="D58"/>
  <c r="E58"/>
  <c r="F58"/>
  <c r="G58"/>
  <c r="H58"/>
  <c r="I58"/>
  <c r="J58"/>
  <c r="K58"/>
  <c r="L58" i="10" s="1"/>
  <c r="L59" s="1"/>
</calcChain>
</file>

<file path=xl/sharedStrings.xml><?xml version="1.0" encoding="utf-8"?>
<sst xmlns="http://schemas.openxmlformats.org/spreadsheetml/2006/main" count="274" uniqueCount="84">
  <si>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</si>
  <si>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</si>
  <si>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</si>
  <si>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</si>
  <si>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</si>
  <si>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</si>
  <si>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</si>
  <si>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</si>
  <si>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</si>
  <si>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</si>
  <si>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</si>
  <si>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</si>
  <si>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</si>
  <si>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</si>
  <si>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</si>
  <si>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</si>
  <si>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</si>
  <si>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</si>
  <si>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</si>
  <si>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</si>
  <si>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</si>
  <si>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</si>
  <si>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</si>
  <si>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</si>
  <si>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</si>
  <si>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</si>
  <si>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</si>
  <si>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</si>
  <si>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</si>
  <si>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</si>
  <si>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</si>
  <si>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</si>
  <si>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</si>
  <si>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</si>
  <si>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</si>
  <si>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</si>
  <si>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</si>
  <si>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</si>
  <si>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</si>
  <si>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</si>
  <si>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</si>
  <si>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</si>
  <si>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</si>
  <si>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</si>
  <si>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</si>
  <si>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</si>
  <si>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</si>
  <si>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</si>
  <si>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</si>
  <si>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</si>
  <si>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</si>
  <si>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</si>
  <si>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Corcelles-Cormon.</t>
  </si>
  <si>
    <t>Chézard-St-Martin</t>
  </si>
  <si>
    <t>Impôts</t>
  </si>
  <si>
    <t>Comptes de fonctionnement 2009. Récapitulation par nature. Revenus par habitant</t>
  </si>
  <si>
    <t>Chiffres de 2008</t>
  </si>
  <si>
    <t>population</t>
  </si>
  <si>
    <t>au</t>
  </si>
  <si>
    <t>Comptes de fonctionnement 2009. Récapitulation par nature. Charges</t>
  </si>
  <si>
    <t>Communes</t>
  </si>
  <si>
    <t>Charges de personnel</t>
  </si>
  <si>
    <t>Biens, services et marchandises</t>
  </si>
  <si>
    <t>Intérêts passifs</t>
  </si>
  <si>
    <t>Amortis- sements</t>
  </si>
  <si>
    <t>Contrib sans affect.</t>
  </si>
  <si>
    <t>Dédommagt à collectivités publiques</t>
  </si>
  <si>
    <t>Subventions accordées</t>
  </si>
  <si>
    <t>Subventions redistribuées</t>
  </si>
  <si>
    <t>Imputations internes</t>
  </si>
  <si>
    <t>Total des charges</t>
  </si>
  <si>
    <t>Attributions financemts spéciaux</t>
  </si>
  <si>
    <t>Comptes de fonctionnement 2009. Récapitulation par nature. Revenus</t>
  </si>
  <si>
    <t>Patentes et concessions</t>
  </si>
  <si>
    <t>Revenus des bients</t>
  </si>
  <si>
    <t>Contri- butions</t>
  </si>
  <si>
    <t>Contributions sans affectation</t>
  </si>
  <si>
    <t>Dédomma- gements de collectivités publiques</t>
  </si>
  <si>
    <t>Subventions acquises</t>
  </si>
  <si>
    <t>Subv. à redistri-buer</t>
  </si>
  <si>
    <t>Prélève-ments s/financemts spéciaux</t>
  </si>
  <si>
    <t>Total des revenus</t>
  </si>
  <si>
    <t>Comptes de fonctionnement 2009. Récapitulation par nature. Charges par habitant</t>
  </si>
  <si>
    <t>Dédommagt   à collectivités publiques</t>
  </si>
</sst>
</file>

<file path=xl/styles.xml><?xml version="1.0" encoding="utf-8"?>
<styleSheet xmlns="http://schemas.openxmlformats.org/spreadsheetml/2006/main">
  <numFmts count="1">
    <numFmt numFmtId="164" formatCode="#,##0.00000"/>
  </numFmts>
  <fonts count="11">
    <font>
      <sz val="10"/>
      <name val="MS Sans Serif"/>
    </font>
    <font>
      <b/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.5"/>
      <name val="Arial"/>
      <family val="2"/>
    </font>
    <font>
      <b/>
      <i/>
      <sz val="7.5"/>
      <name val="Arial"/>
      <family val="2"/>
    </font>
    <font>
      <b/>
      <sz val="7.5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3" fillId="0" borderId="1" applyProtection="0">
      <alignment vertical="center"/>
      <protection locked="0"/>
    </xf>
  </cellStyleXfs>
  <cellXfs count="66">
    <xf numFmtId="0" fontId="0" fillId="0" borderId="0" xfId="0"/>
    <xf numFmtId="0" fontId="10" fillId="0" borderId="0" xfId="0" applyFont="1" applyAlignment="1" applyProtection="1">
      <alignment vertical="center"/>
    </xf>
    <xf numFmtId="0" fontId="4" fillId="0" borderId="0" xfId="0" applyFont="1" applyProtection="1"/>
    <xf numFmtId="0" fontId="2" fillId="0" borderId="0" xfId="0" applyFont="1" applyProtection="1"/>
    <xf numFmtId="0" fontId="9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3" fontId="6" fillId="2" borderId="11" xfId="1" applyFont="1" applyFill="1" applyBorder="1" applyAlignment="1" applyProtection="1">
      <alignment vertical="center"/>
    </xf>
    <xf numFmtId="3" fontId="4" fillId="0" borderId="12" xfId="0" applyNumberFormat="1" applyFont="1" applyBorder="1" applyAlignment="1" applyProtection="1">
      <alignment vertical="center"/>
    </xf>
    <xf numFmtId="3" fontId="4" fillId="0" borderId="13" xfId="0" applyNumberFormat="1" applyFont="1" applyBorder="1" applyAlignment="1" applyProtection="1">
      <alignment vertical="center"/>
    </xf>
    <xf numFmtId="3" fontId="5" fillId="2" borderId="11" xfId="1" applyFont="1" applyFill="1" applyBorder="1" applyAlignment="1" applyProtection="1">
      <alignment vertical="center"/>
    </xf>
    <xf numFmtId="3" fontId="6" fillId="2" borderId="5" xfId="1" applyFont="1" applyFill="1" applyBorder="1" applyAlignment="1" applyProtection="1">
      <alignment vertical="center"/>
    </xf>
    <xf numFmtId="3" fontId="4" fillId="0" borderId="6" xfId="0" applyNumberFormat="1" applyFont="1" applyBorder="1" applyAlignment="1" applyProtection="1">
      <alignment vertical="center"/>
    </xf>
    <xf numFmtId="3" fontId="4" fillId="0" borderId="7" xfId="0" applyNumberFormat="1" applyFont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3" fontId="6" fillId="0" borderId="15" xfId="0" applyNumberFormat="1" applyFont="1" applyBorder="1" applyAlignment="1" applyProtection="1">
      <alignment vertical="center"/>
    </xf>
    <xf numFmtId="3" fontId="6" fillId="0" borderId="16" xfId="0" applyNumberFormat="1" applyFont="1" applyBorder="1" applyAlignment="1" applyProtection="1">
      <alignment vertical="center"/>
    </xf>
    <xf numFmtId="3" fontId="4" fillId="0" borderId="15" xfId="0" applyNumberFormat="1" applyFont="1" applyBorder="1" applyAlignment="1" applyProtection="1">
      <alignment vertical="center"/>
    </xf>
    <xf numFmtId="3" fontId="4" fillId="0" borderId="16" xfId="0" applyNumberFormat="1" applyFont="1" applyBorder="1" applyAlignment="1" applyProtection="1">
      <alignment vertical="center"/>
    </xf>
    <xf numFmtId="0" fontId="0" fillId="0" borderId="0" xfId="0" applyProtection="1"/>
    <xf numFmtId="0" fontId="6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>
      <alignment horizontal="center"/>
    </xf>
    <xf numFmtId="0" fontId="1" fillId="2" borderId="9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vertical="center" wrapText="1"/>
    </xf>
    <xf numFmtId="14" fontId="1" fillId="3" borderId="0" xfId="0" applyNumberFormat="1" applyFont="1" applyFill="1" applyAlignment="1" applyProtection="1">
      <alignment horizontal="center"/>
    </xf>
    <xf numFmtId="3" fontId="1" fillId="2" borderId="11" xfId="1" applyFont="1" applyFill="1" applyBorder="1" applyAlignment="1" applyProtection="1">
      <alignment vertical="center"/>
    </xf>
    <xf numFmtId="3" fontId="7" fillId="0" borderId="12" xfId="0" applyNumberFormat="1" applyFont="1" applyBorder="1" applyAlignment="1" applyProtection="1">
      <alignment vertical="center"/>
    </xf>
    <xf numFmtId="3" fontId="7" fillId="0" borderId="13" xfId="0" applyNumberFormat="1" applyFont="1" applyBorder="1" applyAlignment="1" applyProtection="1">
      <alignment vertical="center"/>
    </xf>
    <xf numFmtId="3" fontId="1" fillId="3" borderId="0" xfId="0" applyNumberFormat="1" applyFont="1" applyFill="1" applyAlignment="1" applyProtection="1">
      <alignment horizontal="right"/>
    </xf>
    <xf numFmtId="3" fontId="8" fillId="2" borderId="11" xfId="1" applyFont="1" applyFill="1" applyBorder="1" applyAlignment="1" applyProtection="1">
      <alignment vertical="center"/>
    </xf>
    <xf numFmtId="3" fontId="1" fillId="2" borderId="5" xfId="1" applyFont="1" applyFill="1" applyBorder="1" applyAlignment="1" applyProtection="1">
      <alignment vertical="center"/>
    </xf>
    <xf numFmtId="3" fontId="7" fillId="0" borderId="6" xfId="0" applyNumberFormat="1" applyFont="1" applyBorder="1" applyAlignment="1" applyProtection="1">
      <alignment vertical="center"/>
    </xf>
    <xf numFmtId="3" fontId="7" fillId="0" borderId="7" xfId="0" applyNumberFormat="1" applyFont="1" applyBorder="1" applyAlignment="1" applyProtection="1">
      <alignment vertical="center"/>
    </xf>
    <xf numFmtId="0" fontId="1" fillId="2" borderId="14" xfId="0" applyFont="1" applyFill="1" applyBorder="1" applyAlignment="1" applyProtection="1">
      <alignment vertical="center"/>
    </xf>
    <xf numFmtId="3" fontId="1" fillId="0" borderId="15" xfId="0" applyNumberFormat="1" applyFont="1" applyBorder="1" applyAlignment="1" applyProtection="1">
      <alignment vertical="center"/>
    </xf>
    <xf numFmtId="3" fontId="1" fillId="0" borderId="16" xfId="0" applyNumberFormat="1" applyFont="1" applyBorder="1" applyAlignment="1" applyProtection="1">
      <alignment vertical="center"/>
    </xf>
    <xf numFmtId="3" fontId="7" fillId="0" borderId="15" xfId="0" applyNumberFormat="1" applyFont="1" applyBorder="1" applyAlignment="1" applyProtection="1">
      <alignment vertical="center"/>
    </xf>
    <xf numFmtId="3" fontId="7" fillId="0" borderId="16" xfId="0" applyNumberFormat="1" applyFont="1" applyBorder="1" applyAlignment="1" applyProtection="1">
      <alignment vertical="center"/>
    </xf>
    <xf numFmtId="0" fontId="7" fillId="0" borderId="0" xfId="0" applyFont="1" applyProtection="1"/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</xf>
    <xf numFmtId="3" fontId="7" fillId="0" borderId="0" xfId="0" applyNumberFormat="1" applyFont="1" applyProtection="1"/>
    <xf numFmtId="164" fontId="7" fillId="0" borderId="0" xfId="0" applyNumberFormat="1" applyFont="1" applyProtection="1"/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tabSelected="1" zoomScale="150" zoomScaleNormal="15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RowHeight="12.75"/>
  <cols>
    <col min="1" max="1" width="16.7109375" style="3" customWidth="1"/>
    <col min="2" max="2" width="8.7109375" style="2" customWidth="1"/>
    <col min="3" max="3" width="10.28515625" style="2" customWidth="1"/>
    <col min="4" max="5" width="8.7109375" style="2" customWidth="1"/>
    <col min="6" max="6" width="6.7109375" style="2" customWidth="1"/>
    <col min="7" max="7" width="9.7109375" style="2" customWidth="1"/>
    <col min="8" max="8" width="9.28515625" style="2" customWidth="1"/>
    <col min="9" max="9" width="10.28515625" style="2" customWidth="1"/>
    <col min="10" max="11" width="8.7109375" style="2" customWidth="1"/>
    <col min="12" max="12" width="9" style="2" customWidth="1"/>
    <col min="13" max="16384" width="11.42578125" style="3"/>
  </cols>
  <sheetData>
    <row r="1" spans="1:12" ht="20.100000000000001" customHeight="1" thickBot="1">
      <c r="A1" s="1" t="s">
        <v>59</v>
      </c>
    </row>
    <row r="2" spans="1:12" ht="12.75" customHeight="1">
      <c r="A2" s="4" t="s">
        <v>60</v>
      </c>
      <c r="B2" s="5" t="s">
        <v>61</v>
      </c>
      <c r="C2" s="5" t="s">
        <v>62</v>
      </c>
      <c r="D2" s="6" t="s">
        <v>63</v>
      </c>
      <c r="E2" s="6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69</v>
      </c>
      <c r="L2" s="7" t="s">
        <v>70</v>
      </c>
    </row>
    <row r="3" spans="1:12">
      <c r="A3" s="8"/>
      <c r="B3" s="9"/>
      <c r="C3" s="9"/>
      <c r="D3" s="10"/>
      <c r="E3" s="10"/>
      <c r="F3" s="9"/>
      <c r="G3" s="9"/>
      <c r="H3" s="9"/>
      <c r="I3" s="9"/>
      <c r="J3" s="9"/>
      <c r="K3" s="9"/>
      <c r="L3" s="11"/>
    </row>
    <row r="4" spans="1:12" ht="13.5" thickBot="1">
      <c r="A4" s="12"/>
      <c r="B4" s="13"/>
      <c r="C4" s="13"/>
      <c r="D4" s="14"/>
      <c r="E4" s="14"/>
      <c r="F4" s="13"/>
      <c r="G4" s="13"/>
      <c r="H4" s="13"/>
      <c r="I4" s="13"/>
      <c r="J4" s="13"/>
      <c r="K4" s="13"/>
      <c r="L4" s="15"/>
    </row>
    <row r="5" spans="1:12" ht="14.25" customHeight="1">
      <c r="A5" s="16" t="s">
        <v>0</v>
      </c>
      <c r="B5" s="17">
        <v>93922893</v>
      </c>
      <c r="C5" s="17">
        <v>50037431</v>
      </c>
      <c r="D5" s="17">
        <v>15865169</v>
      </c>
      <c r="E5" s="17">
        <v>23779689</v>
      </c>
      <c r="F5" s="17">
        <v>0</v>
      </c>
      <c r="G5" s="17">
        <v>12743828</v>
      </c>
      <c r="H5" s="17">
        <v>35378716</v>
      </c>
      <c r="I5" s="17">
        <v>0</v>
      </c>
      <c r="J5" s="17">
        <v>3225855</v>
      </c>
      <c r="K5" s="17">
        <v>24864639</v>
      </c>
      <c r="L5" s="18">
        <f>SUM(B5:K5)</f>
        <v>259818220</v>
      </c>
    </row>
    <row r="6" spans="1:12" ht="14.25" customHeight="1">
      <c r="A6" s="16" t="s">
        <v>1</v>
      </c>
      <c r="B6" s="17">
        <v>4143276</v>
      </c>
      <c r="C6" s="17">
        <v>2231679</v>
      </c>
      <c r="D6" s="17">
        <v>631872</v>
      </c>
      <c r="E6" s="17">
        <v>998296</v>
      </c>
      <c r="F6" s="17">
        <v>570</v>
      </c>
      <c r="G6" s="17">
        <v>2318031</v>
      </c>
      <c r="H6" s="17">
        <v>2196349</v>
      </c>
      <c r="I6" s="17">
        <v>113225</v>
      </c>
      <c r="J6" s="17">
        <v>191871</v>
      </c>
      <c r="K6" s="17">
        <v>650567</v>
      </c>
      <c r="L6" s="18">
        <f t="shared" ref="L6:L57" si="0">SUM(B6:K6)</f>
        <v>13475736</v>
      </c>
    </row>
    <row r="7" spans="1:12" ht="14.25" customHeight="1">
      <c r="A7" s="16" t="s">
        <v>2</v>
      </c>
      <c r="B7" s="17">
        <v>3887336</v>
      </c>
      <c r="C7" s="17">
        <v>4368894</v>
      </c>
      <c r="D7" s="17">
        <v>692384</v>
      </c>
      <c r="E7" s="17">
        <v>1290159</v>
      </c>
      <c r="F7" s="17">
        <v>12579</v>
      </c>
      <c r="G7" s="17">
        <v>2740969</v>
      </c>
      <c r="H7" s="17">
        <v>4215665</v>
      </c>
      <c r="I7" s="17">
        <v>213005</v>
      </c>
      <c r="J7" s="17">
        <v>206437</v>
      </c>
      <c r="K7" s="17">
        <v>1011719</v>
      </c>
      <c r="L7" s="18">
        <f t="shared" si="0"/>
        <v>18639147</v>
      </c>
    </row>
    <row r="8" spans="1:12" ht="14.25" customHeight="1">
      <c r="A8" s="19" t="s">
        <v>50</v>
      </c>
      <c r="B8" s="17">
        <v>6316956</v>
      </c>
      <c r="C8" s="17">
        <v>3205656</v>
      </c>
      <c r="D8" s="17">
        <v>1337130</v>
      </c>
      <c r="E8" s="17">
        <v>1580777</v>
      </c>
      <c r="F8" s="17">
        <v>70</v>
      </c>
      <c r="G8" s="17">
        <v>4778700</v>
      </c>
      <c r="H8" s="17">
        <v>7380690</v>
      </c>
      <c r="I8" s="17">
        <v>455027</v>
      </c>
      <c r="J8" s="17">
        <v>134984</v>
      </c>
      <c r="K8" s="17">
        <v>2589265</v>
      </c>
      <c r="L8" s="18">
        <f t="shared" si="0"/>
        <v>27779255</v>
      </c>
    </row>
    <row r="9" spans="1:12" ht="14.25" customHeight="1">
      <c r="A9" s="16" t="s">
        <v>3</v>
      </c>
      <c r="B9" s="17">
        <v>2010201</v>
      </c>
      <c r="C9" s="17">
        <v>2032076</v>
      </c>
      <c r="D9" s="17">
        <v>223083</v>
      </c>
      <c r="E9" s="17">
        <v>483172</v>
      </c>
      <c r="F9" s="17">
        <v>64</v>
      </c>
      <c r="G9" s="17">
        <v>1297782</v>
      </c>
      <c r="H9" s="17">
        <v>1273521</v>
      </c>
      <c r="I9" s="17">
        <v>83310</v>
      </c>
      <c r="J9" s="17">
        <v>119913</v>
      </c>
      <c r="K9" s="17">
        <v>193400</v>
      </c>
      <c r="L9" s="18">
        <f t="shared" si="0"/>
        <v>7716522</v>
      </c>
    </row>
    <row r="10" spans="1:12" ht="14.25" customHeight="1">
      <c r="A10" s="16" t="s">
        <v>4</v>
      </c>
      <c r="B10" s="17">
        <v>3055736</v>
      </c>
      <c r="C10" s="17">
        <v>1836232</v>
      </c>
      <c r="D10" s="17">
        <v>213438</v>
      </c>
      <c r="E10" s="17">
        <v>594429</v>
      </c>
      <c r="F10" s="17">
        <v>102</v>
      </c>
      <c r="G10" s="17">
        <v>2016222</v>
      </c>
      <c r="H10" s="17">
        <v>1110154</v>
      </c>
      <c r="I10" s="17">
        <v>100927</v>
      </c>
      <c r="J10" s="17">
        <v>88296</v>
      </c>
      <c r="K10" s="17">
        <v>64600</v>
      </c>
      <c r="L10" s="18">
        <f t="shared" si="0"/>
        <v>9080136</v>
      </c>
    </row>
    <row r="11" spans="1:12" ht="14.25" customHeight="1">
      <c r="A11" s="16" t="s">
        <v>5</v>
      </c>
      <c r="B11" s="17">
        <v>397117</v>
      </c>
      <c r="C11" s="17">
        <v>353966</v>
      </c>
      <c r="D11" s="17">
        <v>71381</v>
      </c>
      <c r="E11" s="17">
        <v>204897</v>
      </c>
      <c r="F11" s="17">
        <v>0</v>
      </c>
      <c r="G11" s="17">
        <v>163880</v>
      </c>
      <c r="H11" s="17">
        <v>133338</v>
      </c>
      <c r="I11" s="17">
        <v>14928</v>
      </c>
      <c r="J11" s="17">
        <v>28594</v>
      </c>
      <c r="K11" s="17">
        <v>37604</v>
      </c>
      <c r="L11" s="18">
        <f t="shared" si="0"/>
        <v>1405705</v>
      </c>
    </row>
    <row r="12" spans="1:12" ht="14.25" customHeight="1">
      <c r="A12" s="16" t="s">
        <v>6</v>
      </c>
      <c r="B12" s="17">
        <v>4681540</v>
      </c>
      <c r="C12" s="17">
        <v>5258440</v>
      </c>
      <c r="D12" s="17">
        <v>682596</v>
      </c>
      <c r="E12" s="17">
        <v>1533113</v>
      </c>
      <c r="F12" s="17">
        <v>0</v>
      </c>
      <c r="G12" s="17">
        <v>3079728</v>
      </c>
      <c r="H12" s="17">
        <v>3431608</v>
      </c>
      <c r="I12" s="17">
        <v>258118</v>
      </c>
      <c r="J12" s="17">
        <v>126801</v>
      </c>
      <c r="K12" s="17">
        <v>580340</v>
      </c>
      <c r="L12" s="18">
        <f t="shared" si="0"/>
        <v>19632284</v>
      </c>
    </row>
    <row r="13" spans="1:12" ht="14.25" customHeight="1">
      <c r="A13" s="16" t="s">
        <v>7</v>
      </c>
      <c r="B13" s="17">
        <v>1270439</v>
      </c>
      <c r="C13" s="17">
        <v>1061398</v>
      </c>
      <c r="D13" s="17">
        <v>228156</v>
      </c>
      <c r="E13" s="17">
        <v>325765</v>
      </c>
      <c r="F13" s="17">
        <v>238</v>
      </c>
      <c r="G13" s="17">
        <v>825566</v>
      </c>
      <c r="H13" s="17">
        <v>398558</v>
      </c>
      <c r="I13" s="17">
        <v>37416</v>
      </c>
      <c r="J13" s="17">
        <v>104041</v>
      </c>
      <c r="K13" s="17">
        <v>79184</v>
      </c>
      <c r="L13" s="18">
        <f t="shared" si="0"/>
        <v>4330761</v>
      </c>
    </row>
    <row r="14" spans="1:12" ht="14.25" customHeight="1">
      <c r="A14" s="16" t="s">
        <v>8</v>
      </c>
      <c r="B14" s="17">
        <v>9281421</v>
      </c>
      <c r="C14" s="17">
        <v>9145748</v>
      </c>
      <c r="D14" s="17">
        <v>1113356</v>
      </c>
      <c r="E14" s="17">
        <v>1831745</v>
      </c>
      <c r="F14" s="17">
        <v>0</v>
      </c>
      <c r="G14" s="17">
        <v>4797304</v>
      </c>
      <c r="H14" s="17">
        <v>3027912</v>
      </c>
      <c r="I14" s="17">
        <v>310965</v>
      </c>
      <c r="J14" s="17">
        <v>11141</v>
      </c>
      <c r="K14" s="17">
        <v>1954800</v>
      </c>
      <c r="L14" s="18">
        <f t="shared" si="0"/>
        <v>31474392</v>
      </c>
    </row>
    <row r="15" spans="1:12" ht="14.25" customHeight="1">
      <c r="A15" s="16" t="s">
        <v>9</v>
      </c>
      <c r="B15" s="17">
        <v>5831271</v>
      </c>
      <c r="C15" s="17">
        <v>5307745</v>
      </c>
      <c r="D15" s="17">
        <v>897668</v>
      </c>
      <c r="E15" s="17">
        <v>1511006</v>
      </c>
      <c r="F15" s="17">
        <v>341</v>
      </c>
      <c r="G15" s="17">
        <v>4866585</v>
      </c>
      <c r="H15" s="17">
        <v>3389210</v>
      </c>
      <c r="I15" s="17">
        <v>260846</v>
      </c>
      <c r="J15" s="17">
        <v>349054</v>
      </c>
      <c r="K15" s="17">
        <v>2291450</v>
      </c>
      <c r="L15" s="18">
        <f t="shared" si="0"/>
        <v>24705176</v>
      </c>
    </row>
    <row r="16" spans="1:12" ht="14.25" customHeight="1">
      <c r="A16" s="16" t="s">
        <v>10</v>
      </c>
      <c r="B16" s="17">
        <v>5962215</v>
      </c>
      <c r="C16" s="17">
        <v>3268587</v>
      </c>
      <c r="D16" s="17">
        <v>977421</v>
      </c>
      <c r="E16" s="17">
        <v>1461331</v>
      </c>
      <c r="F16" s="17">
        <v>0</v>
      </c>
      <c r="G16" s="17">
        <v>5031352</v>
      </c>
      <c r="H16" s="17">
        <v>5121463</v>
      </c>
      <c r="I16" s="17">
        <v>465055</v>
      </c>
      <c r="J16" s="17">
        <v>1149177</v>
      </c>
      <c r="K16" s="17">
        <v>1533387</v>
      </c>
      <c r="L16" s="18">
        <f t="shared" si="0"/>
        <v>24969988</v>
      </c>
    </row>
    <row r="17" spans="1:12" ht="14.25" customHeight="1">
      <c r="A17" s="16" t="s">
        <v>11</v>
      </c>
      <c r="B17" s="17">
        <v>1757135</v>
      </c>
      <c r="C17" s="17">
        <v>2103014</v>
      </c>
      <c r="D17" s="17">
        <v>340740</v>
      </c>
      <c r="E17" s="17">
        <v>572785</v>
      </c>
      <c r="F17" s="17">
        <v>23373</v>
      </c>
      <c r="G17" s="17">
        <v>1262300</v>
      </c>
      <c r="H17" s="17">
        <v>3451813</v>
      </c>
      <c r="I17" s="17">
        <v>109329</v>
      </c>
      <c r="J17" s="17">
        <v>285250</v>
      </c>
      <c r="K17" s="17">
        <v>284605</v>
      </c>
      <c r="L17" s="18">
        <f t="shared" si="0"/>
        <v>10190344</v>
      </c>
    </row>
    <row r="18" spans="1:12" ht="14.25" customHeight="1">
      <c r="A18" s="16" t="s">
        <v>12</v>
      </c>
      <c r="B18" s="17">
        <v>7222780</v>
      </c>
      <c r="C18" s="17">
        <v>6786789</v>
      </c>
      <c r="D18" s="17">
        <v>1103603</v>
      </c>
      <c r="E18" s="17">
        <v>2553191</v>
      </c>
      <c r="F18" s="17">
        <v>143</v>
      </c>
      <c r="G18" s="17">
        <v>4429826</v>
      </c>
      <c r="H18" s="17">
        <v>3532551</v>
      </c>
      <c r="I18" s="17">
        <v>265399</v>
      </c>
      <c r="J18" s="17">
        <v>540654</v>
      </c>
      <c r="K18" s="17">
        <v>497409</v>
      </c>
      <c r="L18" s="18">
        <f t="shared" si="0"/>
        <v>26932345</v>
      </c>
    </row>
    <row r="19" spans="1:12" ht="14.25" customHeight="1">
      <c r="A19" s="16" t="s">
        <v>52</v>
      </c>
      <c r="B19" s="17">
        <v>5289554</v>
      </c>
      <c r="C19" s="17">
        <v>3708718</v>
      </c>
      <c r="D19" s="17">
        <v>984511</v>
      </c>
      <c r="E19" s="17">
        <v>2305769</v>
      </c>
      <c r="F19" s="17">
        <v>319</v>
      </c>
      <c r="G19" s="17">
        <v>3519921</v>
      </c>
      <c r="H19" s="17">
        <v>2932772</v>
      </c>
      <c r="I19" s="17">
        <v>178971</v>
      </c>
      <c r="J19" s="17">
        <v>181715</v>
      </c>
      <c r="K19" s="17">
        <v>544000</v>
      </c>
      <c r="L19" s="18">
        <f t="shared" si="0"/>
        <v>19646250</v>
      </c>
    </row>
    <row r="20" spans="1:12" ht="14.25" customHeight="1">
      <c r="A20" s="16" t="s">
        <v>13</v>
      </c>
      <c r="B20" s="17">
        <v>1767667</v>
      </c>
      <c r="C20" s="17">
        <v>1912453</v>
      </c>
      <c r="D20" s="17">
        <v>267534</v>
      </c>
      <c r="E20" s="17">
        <v>409185</v>
      </c>
      <c r="F20" s="17">
        <v>0</v>
      </c>
      <c r="G20" s="17">
        <v>1531508</v>
      </c>
      <c r="H20" s="17">
        <v>1630687</v>
      </c>
      <c r="I20" s="17">
        <v>97420</v>
      </c>
      <c r="J20" s="17">
        <v>25815</v>
      </c>
      <c r="K20" s="17">
        <v>187040</v>
      </c>
      <c r="L20" s="18">
        <f t="shared" si="0"/>
        <v>7829309</v>
      </c>
    </row>
    <row r="21" spans="1:12" ht="14.25" customHeight="1">
      <c r="A21" s="16" t="s">
        <v>14</v>
      </c>
      <c r="B21" s="17">
        <v>1325961</v>
      </c>
      <c r="C21" s="17">
        <v>816407</v>
      </c>
      <c r="D21" s="17">
        <v>159080</v>
      </c>
      <c r="E21" s="17">
        <v>324103</v>
      </c>
      <c r="F21" s="17">
        <v>0</v>
      </c>
      <c r="G21" s="17">
        <v>975335</v>
      </c>
      <c r="H21" s="17">
        <v>631287</v>
      </c>
      <c r="I21" s="17">
        <v>40179</v>
      </c>
      <c r="J21" s="17">
        <v>53777</v>
      </c>
      <c r="K21" s="17">
        <v>212206</v>
      </c>
      <c r="L21" s="18">
        <f t="shared" si="0"/>
        <v>4538335</v>
      </c>
    </row>
    <row r="22" spans="1:12" ht="14.25" customHeight="1">
      <c r="A22" s="16" t="s">
        <v>15</v>
      </c>
      <c r="B22" s="17">
        <v>69608</v>
      </c>
      <c r="C22" s="17">
        <v>114604</v>
      </c>
      <c r="D22" s="17">
        <v>3558</v>
      </c>
      <c r="E22" s="17">
        <v>55562</v>
      </c>
      <c r="F22" s="17">
        <v>0</v>
      </c>
      <c r="G22" s="17">
        <v>27276</v>
      </c>
      <c r="H22" s="17">
        <v>42815</v>
      </c>
      <c r="I22" s="17">
        <v>0</v>
      </c>
      <c r="J22" s="17">
        <v>10624</v>
      </c>
      <c r="K22" s="17">
        <v>5603</v>
      </c>
      <c r="L22" s="18">
        <f t="shared" si="0"/>
        <v>329650</v>
      </c>
    </row>
    <row r="23" spans="1:12" ht="14.25" customHeight="1">
      <c r="A23" s="16" t="s">
        <v>16</v>
      </c>
      <c r="B23" s="17">
        <v>4715618</v>
      </c>
      <c r="C23" s="17">
        <v>2076996</v>
      </c>
      <c r="D23" s="17">
        <v>648373</v>
      </c>
      <c r="E23" s="17">
        <v>1102265</v>
      </c>
      <c r="F23" s="17">
        <v>0</v>
      </c>
      <c r="G23" s="17">
        <v>3459819</v>
      </c>
      <c r="H23" s="17">
        <v>2564686</v>
      </c>
      <c r="I23" s="17">
        <v>175273</v>
      </c>
      <c r="J23" s="17">
        <v>236414</v>
      </c>
      <c r="K23" s="17">
        <v>632310</v>
      </c>
      <c r="L23" s="18">
        <f t="shared" si="0"/>
        <v>15611754</v>
      </c>
    </row>
    <row r="24" spans="1:12" ht="14.25" customHeight="1">
      <c r="A24" s="16" t="s">
        <v>17</v>
      </c>
      <c r="B24" s="17">
        <v>2067050</v>
      </c>
      <c r="C24" s="17">
        <v>1529526</v>
      </c>
      <c r="D24" s="17">
        <v>229519</v>
      </c>
      <c r="E24" s="17">
        <v>411587</v>
      </c>
      <c r="F24" s="17">
        <v>0</v>
      </c>
      <c r="G24" s="17">
        <v>2012685</v>
      </c>
      <c r="H24" s="17">
        <v>1809317</v>
      </c>
      <c r="I24" s="17">
        <v>92377</v>
      </c>
      <c r="J24" s="17">
        <v>110013</v>
      </c>
      <c r="K24" s="17">
        <v>91247</v>
      </c>
      <c r="L24" s="18">
        <f t="shared" si="0"/>
        <v>8353321</v>
      </c>
    </row>
    <row r="25" spans="1:12" ht="14.25" customHeight="1">
      <c r="A25" s="16" t="s">
        <v>18</v>
      </c>
      <c r="B25" s="17">
        <v>3176814</v>
      </c>
      <c r="C25" s="17">
        <v>1883195</v>
      </c>
      <c r="D25" s="17">
        <v>416597</v>
      </c>
      <c r="E25" s="17">
        <v>1255788</v>
      </c>
      <c r="F25" s="17">
        <v>192</v>
      </c>
      <c r="G25" s="17">
        <v>2902000</v>
      </c>
      <c r="H25" s="17">
        <v>1103774</v>
      </c>
      <c r="I25" s="17">
        <v>112107</v>
      </c>
      <c r="J25" s="17">
        <v>86493</v>
      </c>
      <c r="K25" s="17">
        <v>434796</v>
      </c>
      <c r="L25" s="18">
        <f t="shared" si="0"/>
        <v>11371756</v>
      </c>
    </row>
    <row r="26" spans="1:12" ht="14.25" customHeight="1">
      <c r="A26" s="16" t="s">
        <v>19</v>
      </c>
      <c r="B26" s="17">
        <v>260440</v>
      </c>
      <c r="C26" s="17">
        <v>175189</v>
      </c>
      <c r="D26" s="17">
        <v>2437</v>
      </c>
      <c r="E26" s="17">
        <v>40471</v>
      </c>
      <c r="F26" s="17">
        <v>75</v>
      </c>
      <c r="G26" s="17">
        <v>174126</v>
      </c>
      <c r="H26" s="17">
        <v>142579</v>
      </c>
      <c r="I26" s="17">
        <v>9203</v>
      </c>
      <c r="J26" s="17">
        <v>6182</v>
      </c>
      <c r="K26" s="17">
        <v>1350</v>
      </c>
      <c r="L26" s="18">
        <f t="shared" si="0"/>
        <v>812052</v>
      </c>
    </row>
    <row r="27" spans="1:12" ht="14.25" customHeight="1">
      <c r="A27" s="16" t="s">
        <v>20</v>
      </c>
      <c r="B27" s="17">
        <v>156203</v>
      </c>
      <c r="C27" s="17">
        <v>230973</v>
      </c>
      <c r="D27" s="17">
        <v>19997</v>
      </c>
      <c r="E27" s="17">
        <v>129591</v>
      </c>
      <c r="F27" s="17">
        <v>0</v>
      </c>
      <c r="G27" s="17">
        <v>341597</v>
      </c>
      <c r="H27" s="17">
        <v>89566</v>
      </c>
      <c r="I27" s="17">
        <v>5016</v>
      </c>
      <c r="J27" s="17">
        <v>1973</v>
      </c>
      <c r="K27" s="17">
        <v>10157</v>
      </c>
      <c r="L27" s="18">
        <f t="shared" si="0"/>
        <v>985073</v>
      </c>
    </row>
    <row r="28" spans="1:12" ht="14.25" customHeight="1">
      <c r="A28" s="16" t="s">
        <v>21</v>
      </c>
      <c r="B28" s="17">
        <v>250090</v>
      </c>
      <c r="C28" s="17">
        <v>256998</v>
      </c>
      <c r="D28" s="17">
        <v>82204</v>
      </c>
      <c r="E28" s="17">
        <v>155698</v>
      </c>
      <c r="F28" s="17">
        <v>0</v>
      </c>
      <c r="G28" s="17">
        <v>260103</v>
      </c>
      <c r="H28" s="17">
        <v>295172</v>
      </c>
      <c r="I28" s="17">
        <v>11992</v>
      </c>
      <c r="J28" s="17">
        <v>35033</v>
      </c>
      <c r="K28" s="17">
        <v>89000</v>
      </c>
      <c r="L28" s="18">
        <f t="shared" si="0"/>
        <v>1436290</v>
      </c>
    </row>
    <row r="29" spans="1:12" ht="14.25" customHeight="1">
      <c r="A29" s="19" t="s">
        <v>51</v>
      </c>
      <c r="B29" s="17">
        <v>28925386</v>
      </c>
      <c r="C29" s="17">
        <v>11389414</v>
      </c>
      <c r="D29" s="17">
        <v>1687879</v>
      </c>
      <c r="E29" s="17">
        <v>3993966</v>
      </c>
      <c r="F29" s="17">
        <v>0</v>
      </c>
      <c r="G29" s="17">
        <v>688644</v>
      </c>
      <c r="H29" s="17">
        <v>5143403</v>
      </c>
      <c r="I29" s="17">
        <v>436434</v>
      </c>
      <c r="J29" s="17">
        <v>167030</v>
      </c>
      <c r="K29" s="17">
        <v>4198971</v>
      </c>
      <c r="L29" s="18">
        <f t="shared" si="0"/>
        <v>56631127</v>
      </c>
    </row>
    <row r="30" spans="1:12" ht="14.25" customHeight="1">
      <c r="A30" s="16" t="s">
        <v>22</v>
      </c>
      <c r="B30" s="17">
        <v>781273</v>
      </c>
      <c r="C30" s="17">
        <v>719415</v>
      </c>
      <c r="D30" s="17">
        <v>74066</v>
      </c>
      <c r="E30" s="17">
        <v>335844</v>
      </c>
      <c r="F30" s="17">
        <v>0</v>
      </c>
      <c r="G30" s="17">
        <v>235221</v>
      </c>
      <c r="H30" s="17">
        <v>238326</v>
      </c>
      <c r="I30" s="17">
        <v>17027</v>
      </c>
      <c r="J30" s="17">
        <v>51896</v>
      </c>
      <c r="K30" s="17">
        <v>199320</v>
      </c>
      <c r="L30" s="18">
        <f t="shared" si="0"/>
        <v>2652388</v>
      </c>
    </row>
    <row r="31" spans="1:12" ht="14.25" customHeight="1">
      <c r="A31" s="16" t="s">
        <v>23</v>
      </c>
      <c r="B31" s="17">
        <v>1465452</v>
      </c>
      <c r="C31" s="17">
        <v>952271</v>
      </c>
      <c r="D31" s="17">
        <v>249122</v>
      </c>
      <c r="E31" s="17">
        <v>274076</v>
      </c>
      <c r="F31" s="17">
        <v>0</v>
      </c>
      <c r="G31" s="17">
        <v>588442</v>
      </c>
      <c r="H31" s="17">
        <v>340227</v>
      </c>
      <c r="I31" s="17">
        <v>21752</v>
      </c>
      <c r="J31" s="17">
        <v>9635</v>
      </c>
      <c r="K31" s="17">
        <v>131477</v>
      </c>
      <c r="L31" s="18">
        <f t="shared" si="0"/>
        <v>4032454</v>
      </c>
    </row>
    <row r="32" spans="1:12" ht="14.25" customHeight="1">
      <c r="A32" s="16" t="s">
        <v>24</v>
      </c>
      <c r="B32" s="17">
        <v>2161405</v>
      </c>
      <c r="C32" s="17">
        <v>2052156</v>
      </c>
      <c r="D32" s="17">
        <v>321963</v>
      </c>
      <c r="E32" s="17">
        <v>807294</v>
      </c>
      <c r="F32" s="17">
        <v>27</v>
      </c>
      <c r="G32" s="17">
        <v>1722941</v>
      </c>
      <c r="H32" s="17">
        <v>1456149</v>
      </c>
      <c r="I32" s="17">
        <v>87798</v>
      </c>
      <c r="J32" s="17">
        <v>32975</v>
      </c>
      <c r="K32" s="17">
        <v>179841</v>
      </c>
      <c r="L32" s="18">
        <f t="shared" si="0"/>
        <v>8822549</v>
      </c>
    </row>
    <row r="33" spans="1:12" ht="14.25" customHeight="1">
      <c r="A33" s="16" t="s">
        <v>53</v>
      </c>
      <c r="B33" s="17">
        <v>2145488</v>
      </c>
      <c r="C33" s="17">
        <v>1393549</v>
      </c>
      <c r="D33" s="17">
        <v>311179</v>
      </c>
      <c r="E33" s="17">
        <v>700800</v>
      </c>
      <c r="F33" s="17">
        <v>6693</v>
      </c>
      <c r="G33" s="17">
        <v>1491438</v>
      </c>
      <c r="H33" s="17">
        <v>860254</v>
      </c>
      <c r="I33" s="17">
        <v>52809</v>
      </c>
      <c r="J33" s="17">
        <v>62618</v>
      </c>
      <c r="K33" s="17">
        <v>137374</v>
      </c>
      <c r="L33" s="18">
        <f t="shared" si="0"/>
        <v>7162202</v>
      </c>
    </row>
    <row r="34" spans="1:12" ht="14.25" customHeight="1">
      <c r="A34" s="16" t="s">
        <v>25</v>
      </c>
      <c r="B34" s="17">
        <v>2326949</v>
      </c>
      <c r="C34" s="17">
        <v>1061634</v>
      </c>
      <c r="D34" s="17">
        <v>240393</v>
      </c>
      <c r="E34" s="17">
        <v>436183</v>
      </c>
      <c r="F34" s="17">
        <v>0</v>
      </c>
      <c r="G34" s="17">
        <v>1647923</v>
      </c>
      <c r="H34" s="17">
        <v>781822</v>
      </c>
      <c r="I34" s="17">
        <v>50859</v>
      </c>
      <c r="J34" s="17">
        <v>16410</v>
      </c>
      <c r="K34" s="17">
        <v>136005</v>
      </c>
      <c r="L34" s="18">
        <f t="shared" si="0"/>
        <v>6698178</v>
      </c>
    </row>
    <row r="35" spans="1:12" ht="14.25" customHeight="1">
      <c r="A35" s="16" t="s">
        <v>26</v>
      </c>
      <c r="B35" s="17">
        <v>213803</v>
      </c>
      <c r="C35" s="17">
        <v>320651</v>
      </c>
      <c r="D35" s="17">
        <v>52187</v>
      </c>
      <c r="E35" s="17">
        <v>124157</v>
      </c>
      <c r="F35" s="17">
        <v>0</v>
      </c>
      <c r="G35" s="17">
        <v>785873</v>
      </c>
      <c r="H35" s="17">
        <v>207959</v>
      </c>
      <c r="I35" s="17">
        <v>11504</v>
      </c>
      <c r="J35" s="17">
        <v>8578</v>
      </c>
      <c r="K35" s="17">
        <v>11500</v>
      </c>
      <c r="L35" s="18">
        <f t="shared" si="0"/>
        <v>1736212</v>
      </c>
    </row>
    <row r="36" spans="1:12" ht="14.25" customHeight="1">
      <c r="A36" s="16" t="s">
        <v>27</v>
      </c>
      <c r="B36" s="17">
        <v>539215</v>
      </c>
      <c r="C36" s="17">
        <v>471102</v>
      </c>
      <c r="D36" s="17">
        <v>90174</v>
      </c>
      <c r="E36" s="17">
        <v>106093</v>
      </c>
      <c r="F36" s="17">
        <v>0</v>
      </c>
      <c r="G36" s="17">
        <v>127082</v>
      </c>
      <c r="H36" s="17">
        <v>106213</v>
      </c>
      <c r="I36" s="17">
        <v>4551</v>
      </c>
      <c r="J36" s="17">
        <v>7470</v>
      </c>
      <c r="K36" s="17">
        <v>12600</v>
      </c>
      <c r="L36" s="18">
        <f t="shared" si="0"/>
        <v>1464500</v>
      </c>
    </row>
    <row r="37" spans="1:12" ht="14.25" customHeight="1">
      <c r="A37" s="16" t="s">
        <v>28</v>
      </c>
      <c r="B37" s="17">
        <v>1666363</v>
      </c>
      <c r="C37" s="17">
        <v>885803</v>
      </c>
      <c r="D37" s="17">
        <v>124383</v>
      </c>
      <c r="E37" s="17">
        <v>318992</v>
      </c>
      <c r="F37" s="17">
        <v>605</v>
      </c>
      <c r="G37" s="17">
        <v>1073455</v>
      </c>
      <c r="H37" s="17">
        <v>505432</v>
      </c>
      <c r="I37" s="17">
        <v>30666</v>
      </c>
      <c r="J37" s="17">
        <v>52175</v>
      </c>
      <c r="K37" s="17">
        <v>89708</v>
      </c>
      <c r="L37" s="18">
        <f t="shared" si="0"/>
        <v>4747582</v>
      </c>
    </row>
    <row r="38" spans="1:12" ht="14.25" customHeight="1">
      <c r="A38" s="16" t="s">
        <v>29</v>
      </c>
      <c r="B38" s="17">
        <v>1036199</v>
      </c>
      <c r="C38" s="17">
        <v>707912</v>
      </c>
      <c r="D38" s="17">
        <v>239848</v>
      </c>
      <c r="E38" s="17">
        <v>375755</v>
      </c>
      <c r="F38" s="17">
        <v>0</v>
      </c>
      <c r="G38" s="17">
        <v>634176</v>
      </c>
      <c r="H38" s="17">
        <v>578153</v>
      </c>
      <c r="I38" s="17">
        <v>22688</v>
      </c>
      <c r="J38" s="17">
        <v>42493</v>
      </c>
      <c r="K38" s="17">
        <v>298884</v>
      </c>
      <c r="L38" s="18">
        <f t="shared" si="0"/>
        <v>3936108</v>
      </c>
    </row>
    <row r="39" spans="1:12" ht="14.25" customHeight="1">
      <c r="A39" s="16" t="s">
        <v>30</v>
      </c>
      <c r="B39" s="17">
        <v>1403021</v>
      </c>
      <c r="C39" s="17">
        <v>920248</v>
      </c>
      <c r="D39" s="17">
        <v>175702</v>
      </c>
      <c r="E39" s="17">
        <v>198042</v>
      </c>
      <c r="F39" s="17">
        <v>0</v>
      </c>
      <c r="G39" s="17">
        <v>1390621</v>
      </c>
      <c r="H39" s="17">
        <v>890985</v>
      </c>
      <c r="I39" s="17">
        <v>43833</v>
      </c>
      <c r="J39" s="17">
        <v>2197</v>
      </c>
      <c r="K39" s="17">
        <v>349696</v>
      </c>
      <c r="L39" s="18">
        <f t="shared" si="0"/>
        <v>5374345</v>
      </c>
    </row>
    <row r="40" spans="1:12" ht="14.25" customHeight="1">
      <c r="A40" s="16" t="s">
        <v>31</v>
      </c>
      <c r="B40" s="17">
        <v>29798</v>
      </c>
      <c r="C40" s="17">
        <v>103359</v>
      </c>
      <c r="D40" s="17">
        <v>412</v>
      </c>
      <c r="E40" s="17">
        <v>55239</v>
      </c>
      <c r="F40" s="17">
        <v>0</v>
      </c>
      <c r="G40" s="17">
        <v>181294</v>
      </c>
      <c r="H40" s="17">
        <v>74054</v>
      </c>
      <c r="I40" s="17">
        <v>0</v>
      </c>
      <c r="J40" s="17">
        <v>3980</v>
      </c>
      <c r="K40" s="17">
        <v>10600</v>
      </c>
      <c r="L40" s="18">
        <f t="shared" si="0"/>
        <v>458736</v>
      </c>
    </row>
    <row r="41" spans="1:12" ht="14.25" customHeight="1">
      <c r="A41" s="16" t="s">
        <v>32</v>
      </c>
      <c r="B41" s="17">
        <v>2206313</v>
      </c>
      <c r="C41" s="17">
        <v>1474482</v>
      </c>
      <c r="D41" s="17">
        <v>134409</v>
      </c>
      <c r="E41" s="17">
        <v>370952</v>
      </c>
      <c r="F41" s="17">
        <v>0</v>
      </c>
      <c r="G41" s="17">
        <v>1247097</v>
      </c>
      <c r="H41" s="17">
        <v>1796416</v>
      </c>
      <c r="I41" s="17">
        <v>67221</v>
      </c>
      <c r="J41" s="17">
        <v>18670</v>
      </c>
      <c r="K41" s="17">
        <v>92909</v>
      </c>
      <c r="L41" s="18">
        <f t="shared" si="0"/>
        <v>7408469</v>
      </c>
    </row>
    <row r="42" spans="1:12" ht="14.25" customHeight="1">
      <c r="A42" s="16" t="s">
        <v>33</v>
      </c>
      <c r="B42" s="17">
        <v>911379</v>
      </c>
      <c r="C42" s="17">
        <v>772431</v>
      </c>
      <c r="D42" s="17">
        <v>220832</v>
      </c>
      <c r="E42" s="17">
        <v>282946</v>
      </c>
      <c r="F42" s="17">
        <v>0</v>
      </c>
      <c r="G42" s="17">
        <v>725194</v>
      </c>
      <c r="H42" s="17">
        <v>442673</v>
      </c>
      <c r="I42" s="17">
        <v>44833</v>
      </c>
      <c r="J42" s="17">
        <v>52986</v>
      </c>
      <c r="K42" s="17">
        <v>46530</v>
      </c>
      <c r="L42" s="18">
        <f t="shared" si="0"/>
        <v>3499804</v>
      </c>
    </row>
    <row r="43" spans="1:12" ht="14.25" customHeight="1">
      <c r="A43" s="16" t="s">
        <v>34</v>
      </c>
      <c r="B43" s="17">
        <v>1223766</v>
      </c>
      <c r="C43" s="17">
        <v>510301</v>
      </c>
      <c r="D43" s="17">
        <v>52531</v>
      </c>
      <c r="E43" s="17">
        <v>229478</v>
      </c>
      <c r="F43" s="17">
        <v>0</v>
      </c>
      <c r="G43" s="17">
        <v>842113</v>
      </c>
      <c r="H43" s="17">
        <v>547566</v>
      </c>
      <c r="I43" s="17">
        <v>30474</v>
      </c>
      <c r="J43" s="17">
        <v>51446</v>
      </c>
      <c r="K43" s="17">
        <v>172033</v>
      </c>
      <c r="L43" s="18">
        <f t="shared" si="0"/>
        <v>3659708</v>
      </c>
    </row>
    <row r="44" spans="1:12" ht="14.25" customHeight="1">
      <c r="A44" s="16" t="s">
        <v>35</v>
      </c>
      <c r="B44" s="17">
        <v>290733</v>
      </c>
      <c r="C44" s="17">
        <v>433224</v>
      </c>
      <c r="D44" s="17">
        <v>6903</v>
      </c>
      <c r="E44" s="17">
        <v>618056</v>
      </c>
      <c r="F44" s="17">
        <v>0</v>
      </c>
      <c r="G44" s="17">
        <v>410543</v>
      </c>
      <c r="H44" s="17">
        <v>201966</v>
      </c>
      <c r="I44" s="17">
        <v>15156</v>
      </c>
      <c r="J44" s="17">
        <v>20629</v>
      </c>
      <c r="K44" s="17">
        <v>28699</v>
      </c>
      <c r="L44" s="18">
        <f t="shared" si="0"/>
        <v>2025909</v>
      </c>
    </row>
    <row r="45" spans="1:12" ht="14.25" customHeight="1">
      <c r="A45" s="16" t="s">
        <v>36</v>
      </c>
      <c r="B45" s="17">
        <v>612838</v>
      </c>
      <c r="C45" s="17">
        <v>550416</v>
      </c>
      <c r="D45" s="17">
        <v>130092</v>
      </c>
      <c r="E45" s="17">
        <v>224232</v>
      </c>
      <c r="F45" s="17">
        <v>190</v>
      </c>
      <c r="G45" s="17">
        <v>781068</v>
      </c>
      <c r="H45" s="17">
        <v>285636</v>
      </c>
      <c r="I45" s="17">
        <v>20897</v>
      </c>
      <c r="J45" s="17">
        <v>11681</v>
      </c>
      <c r="K45" s="17">
        <v>187318</v>
      </c>
      <c r="L45" s="18">
        <f t="shared" si="0"/>
        <v>2804368</v>
      </c>
    </row>
    <row r="46" spans="1:12" ht="14.25" customHeight="1">
      <c r="A46" s="16" t="s">
        <v>37</v>
      </c>
      <c r="B46" s="17">
        <v>1840634</v>
      </c>
      <c r="C46" s="17">
        <v>1079911</v>
      </c>
      <c r="D46" s="17">
        <v>305256</v>
      </c>
      <c r="E46" s="17">
        <v>546106</v>
      </c>
      <c r="F46" s="17">
        <v>295</v>
      </c>
      <c r="G46" s="17">
        <v>1256757</v>
      </c>
      <c r="H46" s="17">
        <v>743034</v>
      </c>
      <c r="I46" s="17">
        <v>66714</v>
      </c>
      <c r="J46" s="17">
        <v>264130</v>
      </c>
      <c r="K46" s="17">
        <v>28553</v>
      </c>
      <c r="L46" s="18">
        <f t="shared" si="0"/>
        <v>6131390</v>
      </c>
    </row>
    <row r="47" spans="1:12" ht="14.25" customHeight="1">
      <c r="A47" s="16" t="s">
        <v>38</v>
      </c>
      <c r="B47" s="17">
        <v>697325</v>
      </c>
      <c r="C47" s="17">
        <v>458692</v>
      </c>
      <c r="D47" s="17">
        <v>50344</v>
      </c>
      <c r="E47" s="17">
        <v>124866</v>
      </c>
      <c r="F47" s="17">
        <v>452</v>
      </c>
      <c r="G47" s="17">
        <v>470418</v>
      </c>
      <c r="H47" s="17">
        <v>522030</v>
      </c>
      <c r="I47" s="17">
        <v>18922</v>
      </c>
      <c r="J47" s="17">
        <v>24482</v>
      </c>
      <c r="K47" s="17">
        <v>68565</v>
      </c>
      <c r="L47" s="18">
        <f t="shared" si="0"/>
        <v>2436096</v>
      </c>
    </row>
    <row r="48" spans="1:12" ht="14.25" customHeight="1">
      <c r="A48" s="16" t="s">
        <v>39</v>
      </c>
      <c r="B48" s="17">
        <v>31129596</v>
      </c>
      <c r="C48" s="17">
        <v>14406037</v>
      </c>
      <c r="D48" s="17">
        <v>4150623</v>
      </c>
      <c r="E48" s="17">
        <v>5565472</v>
      </c>
      <c r="F48" s="17">
        <v>0</v>
      </c>
      <c r="G48" s="17">
        <v>1525103</v>
      </c>
      <c r="H48" s="17">
        <v>7668986</v>
      </c>
      <c r="I48" s="17">
        <v>0</v>
      </c>
      <c r="J48" s="17">
        <v>5890275</v>
      </c>
      <c r="K48" s="17">
        <v>4893928</v>
      </c>
      <c r="L48" s="18">
        <f t="shared" si="0"/>
        <v>75230020</v>
      </c>
    </row>
    <row r="49" spans="1:12" ht="14.25" customHeight="1">
      <c r="A49" s="16" t="s">
        <v>40</v>
      </c>
      <c r="B49" s="17">
        <v>1869716</v>
      </c>
      <c r="C49" s="17">
        <v>1754696</v>
      </c>
      <c r="D49" s="17">
        <v>281501</v>
      </c>
      <c r="E49" s="17">
        <v>333255</v>
      </c>
      <c r="F49" s="17">
        <v>15134</v>
      </c>
      <c r="G49" s="17">
        <v>592390</v>
      </c>
      <c r="H49" s="17">
        <v>888001</v>
      </c>
      <c r="I49" s="17">
        <v>33545</v>
      </c>
      <c r="J49" s="17">
        <v>42702</v>
      </c>
      <c r="K49" s="17">
        <v>55353</v>
      </c>
      <c r="L49" s="18">
        <f t="shared" si="0"/>
        <v>5866293</v>
      </c>
    </row>
    <row r="50" spans="1:12" ht="14.25" customHeight="1">
      <c r="A50" s="16" t="s">
        <v>41</v>
      </c>
      <c r="B50" s="17">
        <v>434814</v>
      </c>
      <c r="C50" s="17">
        <v>227732</v>
      </c>
      <c r="D50" s="17">
        <v>6421</v>
      </c>
      <c r="E50" s="17">
        <v>23038</v>
      </c>
      <c r="F50" s="17">
        <v>0</v>
      </c>
      <c r="G50" s="17">
        <v>235658</v>
      </c>
      <c r="H50" s="17">
        <v>133587</v>
      </c>
      <c r="I50" s="17">
        <v>0</v>
      </c>
      <c r="J50" s="17">
        <v>12045</v>
      </c>
      <c r="K50" s="17">
        <v>0</v>
      </c>
      <c r="L50" s="18">
        <f t="shared" si="0"/>
        <v>1073295</v>
      </c>
    </row>
    <row r="51" spans="1:12" ht="14.25" customHeight="1">
      <c r="A51" s="16" t="s">
        <v>42</v>
      </c>
      <c r="B51" s="17">
        <v>843562</v>
      </c>
      <c r="C51" s="17">
        <v>494038</v>
      </c>
      <c r="D51" s="17">
        <v>37492</v>
      </c>
      <c r="E51" s="17">
        <v>134036</v>
      </c>
      <c r="F51" s="17">
        <v>0</v>
      </c>
      <c r="G51" s="17">
        <v>571364</v>
      </c>
      <c r="H51" s="17">
        <v>331737</v>
      </c>
      <c r="I51" s="17">
        <v>0</v>
      </c>
      <c r="J51" s="17">
        <v>6600</v>
      </c>
      <c r="K51" s="17">
        <v>28387</v>
      </c>
      <c r="L51" s="18">
        <f t="shared" si="0"/>
        <v>2447216</v>
      </c>
    </row>
    <row r="52" spans="1:12" ht="14.25" customHeight="1">
      <c r="A52" s="16" t="s">
        <v>43</v>
      </c>
      <c r="B52" s="17">
        <v>607873</v>
      </c>
      <c r="C52" s="17">
        <v>355604</v>
      </c>
      <c r="D52" s="17">
        <v>32977</v>
      </c>
      <c r="E52" s="17">
        <v>148385</v>
      </c>
      <c r="F52" s="17">
        <v>0</v>
      </c>
      <c r="G52" s="17">
        <v>230385</v>
      </c>
      <c r="H52" s="17">
        <v>178567</v>
      </c>
      <c r="I52" s="17">
        <v>0</v>
      </c>
      <c r="J52" s="17">
        <v>3295</v>
      </c>
      <c r="K52" s="17">
        <v>5606</v>
      </c>
      <c r="L52" s="18">
        <f t="shared" si="0"/>
        <v>1562692</v>
      </c>
    </row>
    <row r="53" spans="1:12" ht="14.25" customHeight="1">
      <c r="A53" s="16" t="s">
        <v>44</v>
      </c>
      <c r="B53" s="17">
        <v>1683457</v>
      </c>
      <c r="C53" s="17">
        <v>1324679</v>
      </c>
      <c r="D53" s="17">
        <v>190964</v>
      </c>
      <c r="E53" s="17">
        <v>692649</v>
      </c>
      <c r="F53" s="17">
        <v>760</v>
      </c>
      <c r="G53" s="17">
        <v>893657</v>
      </c>
      <c r="H53" s="17">
        <v>522770</v>
      </c>
      <c r="I53" s="17">
        <v>49410</v>
      </c>
      <c r="J53" s="17">
        <v>8971</v>
      </c>
      <c r="K53" s="17">
        <v>43200</v>
      </c>
      <c r="L53" s="18">
        <f t="shared" si="0"/>
        <v>5410517</v>
      </c>
    </row>
    <row r="54" spans="1:12" ht="14.25" customHeight="1">
      <c r="A54" s="16" t="s">
        <v>45</v>
      </c>
      <c r="B54" s="17">
        <v>243922</v>
      </c>
      <c r="C54" s="17">
        <v>354014</v>
      </c>
      <c r="D54" s="17">
        <v>851</v>
      </c>
      <c r="E54" s="17">
        <v>12759</v>
      </c>
      <c r="F54" s="17">
        <v>0</v>
      </c>
      <c r="G54" s="17">
        <v>212628</v>
      </c>
      <c r="H54" s="17">
        <v>100850</v>
      </c>
      <c r="I54" s="17">
        <v>0</v>
      </c>
      <c r="J54" s="17">
        <v>12249</v>
      </c>
      <c r="K54" s="17">
        <v>0</v>
      </c>
      <c r="L54" s="18">
        <f t="shared" si="0"/>
        <v>937273</v>
      </c>
    </row>
    <row r="55" spans="1:12" ht="14.25" customHeight="1">
      <c r="A55" s="16" t="s">
        <v>46</v>
      </c>
      <c r="B55" s="17">
        <v>101908314</v>
      </c>
      <c r="C55" s="17">
        <v>39053820</v>
      </c>
      <c r="D55" s="17">
        <v>12950844</v>
      </c>
      <c r="E55" s="17">
        <v>14757905</v>
      </c>
      <c r="F55" s="17">
        <v>0</v>
      </c>
      <c r="G55" s="17">
        <v>1078697</v>
      </c>
      <c r="H55" s="17">
        <v>26689487</v>
      </c>
      <c r="I55" s="17">
        <v>0</v>
      </c>
      <c r="J55" s="17">
        <v>153591</v>
      </c>
      <c r="K55" s="17">
        <v>13706379</v>
      </c>
      <c r="L55" s="18">
        <f t="shared" si="0"/>
        <v>210299037</v>
      </c>
    </row>
    <row r="56" spans="1:12" ht="14.25" customHeight="1">
      <c r="A56" s="16" t="s">
        <v>47</v>
      </c>
      <c r="B56" s="17">
        <v>141656</v>
      </c>
      <c r="C56" s="17">
        <v>240608</v>
      </c>
      <c r="D56" s="17">
        <v>13379</v>
      </c>
      <c r="E56" s="17">
        <v>16052</v>
      </c>
      <c r="F56" s="17">
        <v>0</v>
      </c>
      <c r="G56" s="17">
        <v>195971</v>
      </c>
      <c r="H56" s="17">
        <v>85459</v>
      </c>
      <c r="I56" s="17">
        <v>0</v>
      </c>
      <c r="J56" s="17">
        <v>3305</v>
      </c>
      <c r="K56" s="17">
        <v>0</v>
      </c>
      <c r="L56" s="18">
        <f t="shared" si="0"/>
        <v>696430</v>
      </c>
    </row>
    <row r="57" spans="1:12" ht="14.25" customHeight="1" thickBot="1">
      <c r="A57" s="20" t="s">
        <v>48</v>
      </c>
      <c r="B57" s="21">
        <v>1464940</v>
      </c>
      <c r="C57" s="21">
        <v>1307465</v>
      </c>
      <c r="D57" s="21">
        <v>175330</v>
      </c>
      <c r="E57" s="21">
        <v>548679</v>
      </c>
      <c r="F57" s="21">
        <v>384</v>
      </c>
      <c r="G57" s="21">
        <v>668272</v>
      </c>
      <c r="H57" s="21">
        <v>373264</v>
      </c>
      <c r="I57" s="21">
        <v>25811</v>
      </c>
      <c r="J57" s="21">
        <v>76890</v>
      </c>
      <c r="K57" s="21">
        <v>247022</v>
      </c>
      <c r="L57" s="22">
        <f t="shared" si="0"/>
        <v>4888057</v>
      </c>
    </row>
    <row r="58" spans="1:12" ht="20.100000000000001" customHeight="1" thickBot="1">
      <c r="A58" s="23" t="s">
        <v>49</v>
      </c>
      <c r="B58" s="24">
        <f t="shared" ref="B58:J58" si="1">SUM(B5:B57)</f>
        <v>359624511</v>
      </c>
      <c r="C58" s="24">
        <f t="shared" si="1"/>
        <v>195478378</v>
      </c>
      <c r="D58" s="24">
        <f t="shared" si="1"/>
        <v>49499864</v>
      </c>
      <c r="E58" s="24">
        <f t="shared" si="1"/>
        <v>77265681</v>
      </c>
      <c r="F58" s="24">
        <f t="shared" si="1"/>
        <v>62606</v>
      </c>
      <c r="G58" s="24">
        <f t="shared" si="1"/>
        <v>88060868</v>
      </c>
      <c r="H58" s="24">
        <f t="shared" si="1"/>
        <v>137979209</v>
      </c>
      <c r="I58" s="24">
        <f t="shared" si="1"/>
        <v>4562992</v>
      </c>
      <c r="J58" s="24">
        <f t="shared" si="1"/>
        <v>14421511</v>
      </c>
      <c r="K58" s="24">
        <f>SUM(K5:K57)</f>
        <v>64201136</v>
      </c>
      <c r="L58" s="25">
        <f>SUM(B58:K58)</f>
        <v>991156756</v>
      </c>
    </row>
    <row r="59" spans="1:12" ht="18" customHeight="1" thickBot="1">
      <c r="A59" s="23" t="s">
        <v>56</v>
      </c>
      <c r="B59" s="26">
        <v>337885402</v>
      </c>
      <c r="C59" s="26">
        <v>189564377</v>
      </c>
      <c r="D59" s="26">
        <v>52516495</v>
      </c>
      <c r="E59" s="26">
        <v>99078351</v>
      </c>
      <c r="F59" s="26">
        <v>84264</v>
      </c>
      <c r="G59" s="26">
        <v>95123563</v>
      </c>
      <c r="H59" s="26">
        <v>134696659</v>
      </c>
      <c r="I59" s="26">
        <v>3691019</v>
      </c>
      <c r="J59" s="26">
        <v>16632543</v>
      </c>
      <c r="K59" s="26">
        <v>58569472</v>
      </c>
      <c r="L59" s="27">
        <v>987842145</v>
      </c>
    </row>
  </sheetData>
  <sheetProtection sheet="1" objects="1" scenarios="1"/>
  <mergeCells count="12"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"/>
  <sheetViews>
    <sheetView zoomScale="150" zoomScaleNormal="150" workbookViewId="0">
      <pane xSplit="1" ySplit="4" topLeftCell="C29" activePane="bottomRight" state="frozen"/>
      <selection activeCell="A59" sqref="A2:A59"/>
      <selection pane="topRight" activeCell="A59" sqref="A2:A59"/>
      <selection pane="bottomLeft" activeCell="A59" sqref="A2:A59"/>
      <selection pane="bottomRight"/>
    </sheetView>
  </sheetViews>
  <sheetFormatPr baseColWidth="10" defaultRowHeight="12.75"/>
  <cols>
    <col min="1" max="1" width="18.7109375" style="3" customWidth="1"/>
    <col min="2" max="2" width="8.7109375" style="2" customWidth="1"/>
    <col min="3" max="3" width="9.28515625" style="2" customWidth="1"/>
    <col min="4" max="5" width="8.7109375" style="2" customWidth="1"/>
    <col min="6" max="6" width="9.7109375" style="2" customWidth="1"/>
    <col min="7" max="7" width="8.7109375" style="2" customWidth="1"/>
    <col min="8" max="8" width="9.28515625" style="2" customWidth="1"/>
    <col min="9" max="9" width="7.28515625" style="2" customWidth="1"/>
    <col min="10" max="10" width="9.28515625" style="2" customWidth="1"/>
    <col min="11" max="11" width="8.7109375" style="2" customWidth="1"/>
    <col min="12" max="12" width="9.28515625" style="2" customWidth="1"/>
    <col min="13" max="16384" width="11.42578125" style="28"/>
  </cols>
  <sheetData>
    <row r="1" spans="1:12" ht="20.100000000000001" customHeight="1" thickBot="1">
      <c r="A1" s="1" t="s">
        <v>72</v>
      </c>
    </row>
    <row r="2" spans="1:12">
      <c r="A2" s="4" t="s">
        <v>60</v>
      </c>
      <c r="B2" s="29" t="s">
        <v>54</v>
      </c>
      <c r="C2" s="6" t="s">
        <v>73</v>
      </c>
      <c r="D2" s="6" t="s">
        <v>74</v>
      </c>
      <c r="E2" s="6" t="s">
        <v>75</v>
      </c>
      <c r="F2" s="6" t="s">
        <v>76</v>
      </c>
      <c r="G2" s="6" t="s">
        <v>77</v>
      </c>
      <c r="H2" s="6" t="s">
        <v>78</v>
      </c>
      <c r="I2" s="6" t="s">
        <v>79</v>
      </c>
      <c r="J2" s="6" t="s">
        <v>80</v>
      </c>
      <c r="K2" s="6" t="s">
        <v>69</v>
      </c>
      <c r="L2" s="7" t="s">
        <v>81</v>
      </c>
    </row>
    <row r="3" spans="1:12">
      <c r="A3" s="8"/>
      <c r="B3" s="3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12" ht="13.5" thickBot="1">
      <c r="A4" s="12"/>
      <c r="B4" s="31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14.25" customHeight="1">
      <c r="A5" s="16" t="s">
        <v>0</v>
      </c>
      <c r="B5" s="17">
        <v>136121866</v>
      </c>
      <c r="C5" s="17">
        <v>44756</v>
      </c>
      <c r="D5" s="17">
        <v>24937415</v>
      </c>
      <c r="E5" s="17">
        <v>55710052</v>
      </c>
      <c r="F5" s="17">
        <v>2624681</v>
      </c>
      <c r="G5" s="17">
        <v>6002042</v>
      </c>
      <c r="H5" s="17">
        <v>10976837</v>
      </c>
      <c r="I5" s="17">
        <v>0</v>
      </c>
      <c r="J5" s="17">
        <v>849474</v>
      </c>
      <c r="K5" s="17">
        <v>24864639</v>
      </c>
      <c r="L5" s="18">
        <f>SUM(B5:K5)</f>
        <v>262131762</v>
      </c>
    </row>
    <row r="6" spans="1:12" ht="14.25" customHeight="1">
      <c r="A6" s="16" t="s">
        <v>1</v>
      </c>
      <c r="B6" s="17">
        <v>6883980</v>
      </c>
      <c r="C6" s="17">
        <v>130220</v>
      </c>
      <c r="D6" s="17">
        <v>653529</v>
      </c>
      <c r="E6" s="17">
        <v>2473910</v>
      </c>
      <c r="F6" s="17">
        <v>110079</v>
      </c>
      <c r="G6" s="17">
        <v>1219975</v>
      </c>
      <c r="H6" s="17">
        <v>642403</v>
      </c>
      <c r="I6" s="17">
        <v>113225</v>
      </c>
      <c r="J6" s="17">
        <v>0</v>
      </c>
      <c r="K6" s="17">
        <v>650567</v>
      </c>
      <c r="L6" s="18">
        <f t="shared" ref="L6:L57" si="0">SUM(B6:K6)</f>
        <v>12877888</v>
      </c>
    </row>
    <row r="7" spans="1:12" ht="14.25" customHeight="1">
      <c r="A7" s="16" t="s">
        <v>2</v>
      </c>
      <c r="B7" s="17">
        <v>9905505</v>
      </c>
      <c r="C7" s="17">
        <v>80</v>
      </c>
      <c r="D7" s="17">
        <v>837600</v>
      </c>
      <c r="E7" s="17">
        <v>5535324</v>
      </c>
      <c r="F7" s="17">
        <v>53011</v>
      </c>
      <c r="G7" s="17">
        <v>150369</v>
      </c>
      <c r="H7" s="17">
        <v>668003</v>
      </c>
      <c r="I7" s="17">
        <v>213006</v>
      </c>
      <c r="J7" s="17">
        <v>110089</v>
      </c>
      <c r="K7" s="17">
        <v>1011719</v>
      </c>
      <c r="L7" s="18">
        <f t="shared" si="0"/>
        <v>18484706</v>
      </c>
    </row>
    <row r="8" spans="1:12" ht="14.25" customHeight="1">
      <c r="A8" s="19" t="s">
        <v>50</v>
      </c>
      <c r="B8" s="17">
        <v>13911433</v>
      </c>
      <c r="C8" s="17">
        <v>813350</v>
      </c>
      <c r="D8" s="17">
        <v>2138547</v>
      </c>
      <c r="E8" s="17">
        <v>3632511</v>
      </c>
      <c r="F8" s="17">
        <v>105406</v>
      </c>
      <c r="G8" s="17">
        <v>649643</v>
      </c>
      <c r="H8" s="17">
        <v>1182316</v>
      </c>
      <c r="I8" s="17">
        <v>455027</v>
      </c>
      <c r="J8" s="17">
        <v>474516</v>
      </c>
      <c r="K8" s="17">
        <v>2589265</v>
      </c>
      <c r="L8" s="18">
        <f t="shared" si="0"/>
        <v>25952014</v>
      </c>
    </row>
    <row r="9" spans="1:12" ht="14.25" customHeight="1">
      <c r="A9" s="16" t="s">
        <v>3</v>
      </c>
      <c r="B9" s="17">
        <v>3877143</v>
      </c>
      <c r="C9" s="17">
        <v>0</v>
      </c>
      <c r="D9" s="17">
        <v>319510</v>
      </c>
      <c r="E9" s="17">
        <v>2322429</v>
      </c>
      <c r="F9" s="17">
        <v>19066</v>
      </c>
      <c r="G9" s="17">
        <v>246717</v>
      </c>
      <c r="H9" s="17">
        <v>335652</v>
      </c>
      <c r="I9" s="17">
        <v>83310</v>
      </c>
      <c r="J9" s="17">
        <v>42567</v>
      </c>
      <c r="K9" s="17">
        <v>193400</v>
      </c>
      <c r="L9" s="18">
        <f t="shared" si="0"/>
        <v>7439794</v>
      </c>
    </row>
    <row r="10" spans="1:12" ht="14.25" customHeight="1">
      <c r="A10" s="16" t="s">
        <v>4</v>
      </c>
      <c r="B10" s="17">
        <v>4401873</v>
      </c>
      <c r="C10" s="17">
        <v>235660</v>
      </c>
      <c r="D10" s="17">
        <v>220237</v>
      </c>
      <c r="E10" s="17">
        <v>1979295</v>
      </c>
      <c r="F10" s="17">
        <v>30013</v>
      </c>
      <c r="G10" s="17">
        <v>752787</v>
      </c>
      <c r="H10" s="17">
        <v>1090653</v>
      </c>
      <c r="I10" s="17">
        <v>100927</v>
      </c>
      <c r="J10" s="17">
        <v>91672</v>
      </c>
      <c r="K10" s="17">
        <v>64600</v>
      </c>
      <c r="L10" s="18">
        <f t="shared" si="0"/>
        <v>8967717</v>
      </c>
    </row>
    <row r="11" spans="1:12" ht="14.25" customHeight="1">
      <c r="A11" s="16" t="s">
        <v>5</v>
      </c>
      <c r="B11" s="17">
        <v>920882</v>
      </c>
      <c r="C11" s="17">
        <v>14789</v>
      </c>
      <c r="D11" s="17">
        <v>134592</v>
      </c>
      <c r="E11" s="17">
        <v>277221</v>
      </c>
      <c r="F11" s="17">
        <v>392</v>
      </c>
      <c r="G11" s="17">
        <v>16646</v>
      </c>
      <c r="H11" s="17">
        <v>88322</v>
      </c>
      <c r="I11" s="17">
        <v>11472</v>
      </c>
      <c r="J11" s="17">
        <v>0</v>
      </c>
      <c r="K11" s="17">
        <v>37604</v>
      </c>
      <c r="L11" s="18">
        <f t="shared" si="0"/>
        <v>1501920</v>
      </c>
    </row>
    <row r="12" spans="1:12" ht="14.25" customHeight="1">
      <c r="A12" s="16" t="s">
        <v>6</v>
      </c>
      <c r="B12" s="17">
        <v>9260476</v>
      </c>
      <c r="C12" s="17">
        <v>27524</v>
      </c>
      <c r="D12" s="17">
        <v>631194</v>
      </c>
      <c r="E12" s="17">
        <v>6414961</v>
      </c>
      <c r="F12" s="17">
        <v>75016</v>
      </c>
      <c r="G12" s="17">
        <v>395277</v>
      </c>
      <c r="H12" s="17">
        <v>947047</v>
      </c>
      <c r="I12" s="17">
        <v>257322</v>
      </c>
      <c r="J12" s="17">
        <v>99682</v>
      </c>
      <c r="K12" s="17">
        <v>580340</v>
      </c>
      <c r="L12" s="18">
        <f t="shared" si="0"/>
        <v>18688839</v>
      </c>
    </row>
    <row r="13" spans="1:12" ht="14.25" customHeight="1">
      <c r="A13" s="16" t="s">
        <v>7</v>
      </c>
      <c r="B13" s="17">
        <v>1924800</v>
      </c>
      <c r="C13" s="17">
        <v>310</v>
      </c>
      <c r="D13" s="17">
        <v>270424</v>
      </c>
      <c r="E13" s="17">
        <v>1226068</v>
      </c>
      <c r="F13" s="17">
        <v>1513</v>
      </c>
      <c r="G13" s="17">
        <v>19481</v>
      </c>
      <c r="H13" s="17">
        <v>643196</v>
      </c>
      <c r="I13" s="17">
        <v>37311</v>
      </c>
      <c r="J13" s="17">
        <v>107715</v>
      </c>
      <c r="K13" s="17">
        <v>79184</v>
      </c>
      <c r="L13" s="18">
        <f t="shared" si="0"/>
        <v>4310002</v>
      </c>
    </row>
    <row r="14" spans="1:12" ht="14.25" customHeight="1">
      <c r="A14" s="16" t="s">
        <v>8</v>
      </c>
      <c r="B14" s="17">
        <v>11941654</v>
      </c>
      <c r="C14" s="17">
        <v>38358</v>
      </c>
      <c r="D14" s="17">
        <v>875275</v>
      </c>
      <c r="E14" s="17">
        <v>11949706</v>
      </c>
      <c r="F14" s="17">
        <v>11985</v>
      </c>
      <c r="G14" s="17">
        <v>957342</v>
      </c>
      <c r="H14" s="17">
        <v>3051525</v>
      </c>
      <c r="I14" s="17">
        <v>310965</v>
      </c>
      <c r="J14" s="17">
        <v>159514</v>
      </c>
      <c r="K14" s="17">
        <v>1954800</v>
      </c>
      <c r="L14" s="18">
        <f t="shared" si="0"/>
        <v>31251124</v>
      </c>
    </row>
    <row r="15" spans="1:12" ht="14.25" customHeight="1">
      <c r="A15" s="16" t="s">
        <v>9</v>
      </c>
      <c r="B15" s="17">
        <v>11444214</v>
      </c>
      <c r="C15" s="17">
        <v>46976</v>
      </c>
      <c r="D15" s="17">
        <v>586063</v>
      </c>
      <c r="E15" s="17">
        <v>6761135</v>
      </c>
      <c r="F15" s="17">
        <v>45219</v>
      </c>
      <c r="G15" s="17">
        <v>411595</v>
      </c>
      <c r="H15" s="17">
        <v>2452882</v>
      </c>
      <c r="I15" s="17">
        <v>339863</v>
      </c>
      <c r="J15" s="17">
        <v>21898</v>
      </c>
      <c r="K15" s="17">
        <v>2291450</v>
      </c>
      <c r="L15" s="18">
        <f t="shared" si="0"/>
        <v>24401295</v>
      </c>
    </row>
    <row r="16" spans="1:12" ht="14.25" customHeight="1">
      <c r="A16" s="16" t="s">
        <v>10</v>
      </c>
      <c r="B16" s="17">
        <v>14217165</v>
      </c>
      <c r="C16" s="17">
        <v>0</v>
      </c>
      <c r="D16" s="17">
        <v>596289</v>
      </c>
      <c r="E16" s="17">
        <v>4930433</v>
      </c>
      <c r="F16" s="17">
        <v>106815</v>
      </c>
      <c r="G16" s="17">
        <v>663860</v>
      </c>
      <c r="H16" s="17">
        <v>2461616</v>
      </c>
      <c r="I16" s="17">
        <v>465055</v>
      </c>
      <c r="J16" s="17">
        <v>2000</v>
      </c>
      <c r="K16" s="17">
        <v>1533387</v>
      </c>
      <c r="L16" s="18">
        <f t="shared" si="0"/>
        <v>24976620</v>
      </c>
    </row>
    <row r="17" spans="1:12" ht="14.25" customHeight="1">
      <c r="A17" s="16" t="s">
        <v>11</v>
      </c>
      <c r="B17" s="17">
        <v>5790105</v>
      </c>
      <c r="C17" s="17">
        <v>0</v>
      </c>
      <c r="D17" s="17">
        <v>718300</v>
      </c>
      <c r="E17" s="17">
        <v>2375291</v>
      </c>
      <c r="F17" s="17">
        <v>54221</v>
      </c>
      <c r="G17" s="17">
        <v>16768</v>
      </c>
      <c r="H17" s="17">
        <v>545481</v>
      </c>
      <c r="I17" s="17">
        <v>108003</v>
      </c>
      <c r="J17" s="17">
        <v>66871</v>
      </c>
      <c r="K17" s="17">
        <v>284605</v>
      </c>
      <c r="L17" s="18">
        <f t="shared" si="0"/>
        <v>9959645</v>
      </c>
    </row>
    <row r="18" spans="1:12" ht="14.25" customHeight="1">
      <c r="A18" s="16" t="s">
        <v>12</v>
      </c>
      <c r="B18" s="17">
        <v>13427137</v>
      </c>
      <c r="C18" s="17">
        <v>0</v>
      </c>
      <c r="D18" s="17">
        <v>1462931</v>
      </c>
      <c r="E18" s="17">
        <v>8515252</v>
      </c>
      <c r="F18" s="17">
        <v>134623</v>
      </c>
      <c r="G18" s="17">
        <v>957727</v>
      </c>
      <c r="H18" s="17">
        <v>1801634</v>
      </c>
      <c r="I18" s="17">
        <v>375174</v>
      </c>
      <c r="J18" s="17">
        <v>268705</v>
      </c>
      <c r="K18" s="17">
        <v>497409</v>
      </c>
      <c r="L18" s="18">
        <f t="shared" si="0"/>
        <v>27440592</v>
      </c>
    </row>
    <row r="19" spans="1:12" ht="14.25" customHeight="1">
      <c r="A19" s="16" t="s">
        <v>52</v>
      </c>
      <c r="B19" s="17">
        <v>13758951</v>
      </c>
      <c r="C19" s="17">
        <v>186822</v>
      </c>
      <c r="D19" s="17">
        <v>277519</v>
      </c>
      <c r="E19" s="17">
        <v>4077544</v>
      </c>
      <c r="F19" s="17">
        <v>27038</v>
      </c>
      <c r="G19" s="17">
        <v>95412</v>
      </c>
      <c r="H19" s="17">
        <v>1000586</v>
      </c>
      <c r="I19" s="17">
        <v>178309</v>
      </c>
      <c r="J19" s="17">
        <v>115421</v>
      </c>
      <c r="K19" s="17">
        <v>544000</v>
      </c>
      <c r="L19" s="18">
        <f t="shared" si="0"/>
        <v>20261602</v>
      </c>
    </row>
    <row r="20" spans="1:12" ht="14.25" customHeight="1">
      <c r="A20" s="16" t="s">
        <v>13</v>
      </c>
      <c r="B20" s="17">
        <v>4389420</v>
      </c>
      <c r="C20" s="17">
        <v>40</v>
      </c>
      <c r="D20" s="17">
        <v>112043</v>
      </c>
      <c r="E20" s="17">
        <v>1925006</v>
      </c>
      <c r="F20" s="17">
        <v>16011</v>
      </c>
      <c r="G20" s="17">
        <v>40763</v>
      </c>
      <c r="H20" s="17">
        <v>658656</v>
      </c>
      <c r="I20" s="17">
        <v>96567</v>
      </c>
      <c r="J20" s="17">
        <v>47704</v>
      </c>
      <c r="K20" s="17">
        <v>187040</v>
      </c>
      <c r="L20" s="18">
        <f t="shared" si="0"/>
        <v>7473250</v>
      </c>
    </row>
    <row r="21" spans="1:12" ht="14.25" customHeight="1">
      <c r="A21" s="16" t="s">
        <v>14</v>
      </c>
      <c r="B21" s="17">
        <v>2907487</v>
      </c>
      <c r="C21" s="17">
        <v>23888</v>
      </c>
      <c r="D21" s="17">
        <v>138967</v>
      </c>
      <c r="E21" s="17">
        <v>869028</v>
      </c>
      <c r="F21" s="17">
        <v>1232</v>
      </c>
      <c r="G21" s="17">
        <v>109219</v>
      </c>
      <c r="H21" s="17">
        <v>497517</v>
      </c>
      <c r="I21" s="17">
        <v>40179</v>
      </c>
      <c r="J21" s="17">
        <v>19398</v>
      </c>
      <c r="K21" s="17">
        <v>212206</v>
      </c>
      <c r="L21" s="18">
        <f t="shared" si="0"/>
        <v>4819121</v>
      </c>
    </row>
    <row r="22" spans="1:12" ht="14.25" customHeight="1">
      <c r="A22" s="16" t="s">
        <v>15</v>
      </c>
      <c r="B22" s="17">
        <v>167593</v>
      </c>
      <c r="C22" s="17">
        <v>6729</v>
      </c>
      <c r="D22" s="17">
        <v>31729</v>
      </c>
      <c r="E22" s="17">
        <v>44999</v>
      </c>
      <c r="F22" s="17">
        <v>33647</v>
      </c>
      <c r="G22" s="17">
        <v>1741</v>
      </c>
      <c r="H22" s="17">
        <v>55836</v>
      </c>
      <c r="I22" s="17">
        <v>0</v>
      </c>
      <c r="J22" s="17">
        <v>235</v>
      </c>
      <c r="K22" s="17">
        <v>5603</v>
      </c>
      <c r="L22" s="18">
        <f t="shared" si="0"/>
        <v>348112</v>
      </c>
    </row>
    <row r="23" spans="1:12" ht="14.25" customHeight="1">
      <c r="A23" s="16" t="s">
        <v>16</v>
      </c>
      <c r="B23" s="17">
        <v>9967758</v>
      </c>
      <c r="C23" s="17">
        <v>215374</v>
      </c>
      <c r="D23" s="17">
        <v>336019</v>
      </c>
      <c r="E23" s="17">
        <v>2854497</v>
      </c>
      <c r="F23" s="17">
        <v>14752</v>
      </c>
      <c r="G23" s="17">
        <v>105786</v>
      </c>
      <c r="H23" s="17">
        <v>1770570</v>
      </c>
      <c r="I23" s="17">
        <v>170373</v>
      </c>
      <c r="J23" s="17">
        <v>59680</v>
      </c>
      <c r="K23" s="17">
        <v>632310</v>
      </c>
      <c r="L23" s="18">
        <f t="shared" si="0"/>
        <v>16127119</v>
      </c>
    </row>
    <row r="24" spans="1:12" ht="14.25" customHeight="1">
      <c r="A24" s="16" t="s">
        <v>17</v>
      </c>
      <c r="B24" s="17">
        <v>5294386</v>
      </c>
      <c r="C24" s="17">
        <v>111574</v>
      </c>
      <c r="D24" s="17">
        <v>189239</v>
      </c>
      <c r="E24" s="17">
        <v>1370839</v>
      </c>
      <c r="F24" s="17">
        <v>44210</v>
      </c>
      <c r="G24" s="17">
        <v>68347</v>
      </c>
      <c r="H24" s="17">
        <v>838020</v>
      </c>
      <c r="I24" s="17">
        <v>92377</v>
      </c>
      <c r="J24" s="17">
        <v>0</v>
      </c>
      <c r="K24" s="17">
        <v>91247</v>
      </c>
      <c r="L24" s="18">
        <f t="shared" si="0"/>
        <v>8100239</v>
      </c>
    </row>
    <row r="25" spans="1:12" ht="14.25" customHeight="1">
      <c r="A25" s="16" t="s">
        <v>18</v>
      </c>
      <c r="B25" s="17">
        <v>6278230</v>
      </c>
      <c r="C25" s="17">
        <v>143896</v>
      </c>
      <c r="D25" s="17">
        <v>459506</v>
      </c>
      <c r="E25" s="17">
        <v>2242990</v>
      </c>
      <c r="F25" s="17">
        <v>16994</v>
      </c>
      <c r="G25" s="17">
        <v>298003</v>
      </c>
      <c r="H25" s="17">
        <v>1344672</v>
      </c>
      <c r="I25" s="17">
        <v>112107</v>
      </c>
      <c r="J25" s="17">
        <v>58095</v>
      </c>
      <c r="K25" s="17">
        <v>434796</v>
      </c>
      <c r="L25" s="18">
        <f t="shared" si="0"/>
        <v>11389289</v>
      </c>
    </row>
    <row r="26" spans="1:12" ht="14.25" customHeight="1">
      <c r="A26" s="16" t="s">
        <v>19</v>
      </c>
      <c r="B26" s="17">
        <v>367113</v>
      </c>
      <c r="C26" s="17">
        <v>10576</v>
      </c>
      <c r="D26" s="17">
        <v>44601</v>
      </c>
      <c r="E26" s="17">
        <v>188535</v>
      </c>
      <c r="F26" s="17">
        <v>0</v>
      </c>
      <c r="G26" s="17">
        <v>4556</v>
      </c>
      <c r="H26" s="17">
        <v>127660</v>
      </c>
      <c r="I26" s="17">
        <v>9203</v>
      </c>
      <c r="J26" s="17">
        <v>8000</v>
      </c>
      <c r="K26" s="17">
        <v>1350</v>
      </c>
      <c r="L26" s="18">
        <f t="shared" si="0"/>
        <v>761594</v>
      </c>
    </row>
    <row r="27" spans="1:12" ht="14.25" customHeight="1">
      <c r="A27" s="16" t="s">
        <v>20</v>
      </c>
      <c r="B27" s="17">
        <v>378374</v>
      </c>
      <c r="C27" s="17">
        <v>9368</v>
      </c>
      <c r="D27" s="17">
        <v>30492</v>
      </c>
      <c r="E27" s="17">
        <v>185405</v>
      </c>
      <c r="F27" s="17">
        <v>19</v>
      </c>
      <c r="G27" s="17">
        <v>28734</v>
      </c>
      <c r="H27" s="17">
        <v>350109</v>
      </c>
      <c r="I27" s="17">
        <v>4857</v>
      </c>
      <c r="J27" s="17">
        <v>49</v>
      </c>
      <c r="K27" s="17">
        <v>10157</v>
      </c>
      <c r="L27" s="18">
        <f t="shared" si="0"/>
        <v>997564</v>
      </c>
    </row>
    <row r="28" spans="1:12" ht="14.25" customHeight="1">
      <c r="A28" s="16" t="s">
        <v>21</v>
      </c>
      <c r="B28" s="17">
        <v>756841</v>
      </c>
      <c r="C28" s="17">
        <v>20529</v>
      </c>
      <c r="D28" s="17">
        <v>47926</v>
      </c>
      <c r="E28" s="17">
        <v>277837</v>
      </c>
      <c r="F28" s="17">
        <v>1132</v>
      </c>
      <c r="G28" s="17">
        <v>11431</v>
      </c>
      <c r="H28" s="17">
        <v>132957</v>
      </c>
      <c r="I28" s="17">
        <v>11992</v>
      </c>
      <c r="J28" s="17">
        <v>21898</v>
      </c>
      <c r="K28" s="17">
        <v>89000</v>
      </c>
      <c r="L28" s="18">
        <f t="shared" si="0"/>
        <v>1371543</v>
      </c>
    </row>
    <row r="29" spans="1:12" ht="14.25" customHeight="1">
      <c r="A29" s="19" t="s">
        <v>51</v>
      </c>
      <c r="B29" s="17">
        <v>24211940</v>
      </c>
      <c r="C29" s="17">
        <v>1105605</v>
      </c>
      <c r="D29" s="17">
        <v>1506137</v>
      </c>
      <c r="E29" s="17">
        <v>10724556</v>
      </c>
      <c r="F29" s="17">
        <v>110380</v>
      </c>
      <c r="G29" s="17">
        <v>1960266</v>
      </c>
      <c r="H29" s="17">
        <v>12708893</v>
      </c>
      <c r="I29" s="17">
        <v>436434</v>
      </c>
      <c r="J29" s="17">
        <v>377110</v>
      </c>
      <c r="K29" s="17">
        <v>4198971</v>
      </c>
      <c r="L29" s="18">
        <f t="shared" si="0"/>
        <v>57340292</v>
      </c>
    </row>
    <row r="30" spans="1:12" ht="14.25" customHeight="1">
      <c r="A30" s="16" t="s">
        <v>22</v>
      </c>
      <c r="B30" s="17">
        <v>1215593</v>
      </c>
      <c r="C30" s="17">
        <v>39500</v>
      </c>
      <c r="D30" s="17">
        <v>214102</v>
      </c>
      <c r="E30" s="17">
        <v>521722</v>
      </c>
      <c r="F30" s="17">
        <v>324</v>
      </c>
      <c r="G30" s="17">
        <v>25858</v>
      </c>
      <c r="H30" s="17">
        <v>129671</v>
      </c>
      <c r="I30" s="17">
        <v>17027</v>
      </c>
      <c r="J30" s="17">
        <v>21963</v>
      </c>
      <c r="K30" s="17">
        <v>199320</v>
      </c>
      <c r="L30" s="18">
        <f t="shared" si="0"/>
        <v>2385080</v>
      </c>
    </row>
    <row r="31" spans="1:12" ht="14.25" customHeight="1">
      <c r="A31" s="16" t="s">
        <v>23</v>
      </c>
      <c r="B31" s="17">
        <v>1166764</v>
      </c>
      <c r="C31" s="17">
        <v>52166</v>
      </c>
      <c r="D31" s="17">
        <v>174706</v>
      </c>
      <c r="E31" s="17">
        <v>1000904</v>
      </c>
      <c r="F31" s="17">
        <v>1992</v>
      </c>
      <c r="G31" s="17">
        <v>214609</v>
      </c>
      <c r="H31" s="17">
        <v>1038321</v>
      </c>
      <c r="I31" s="17">
        <v>21752</v>
      </c>
      <c r="J31" s="17">
        <v>145286</v>
      </c>
      <c r="K31" s="17">
        <v>131477</v>
      </c>
      <c r="L31" s="18">
        <f t="shared" si="0"/>
        <v>3947977</v>
      </c>
    </row>
    <row r="32" spans="1:12" ht="14.25" customHeight="1">
      <c r="A32" s="16" t="s">
        <v>24</v>
      </c>
      <c r="B32" s="17">
        <v>4676531</v>
      </c>
      <c r="C32" s="17">
        <v>133199</v>
      </c>
      <c r="D32" s="17">
        <v>755546</v>
      </c>
      <c r="E32" s="17">
        <v>1950327</v>
      </c>
      <c r="F32" s="17">
        <v>33937</v>
      </c>
      <c r="G32" s="17">
        <v>59794</v>
      </c>
      <c r="H32" s="17">
        <v>1308354</v>
      </c>
      <c r="I32" s="17">
        <v>0</v>
      </c>
      <c r="J32" s="17">
        <v>42596</v>
      </c>
      <c r="K32" s="17">
        <v>179841</v>
      </c>
      <c r="L32" s="18">
        <f t="shared" si="0"/>
        <v>9140125</v>
      </c>
    </row>
    <row r="33" spans="1:12" ht="14.25" customHeight="1">
      <c r="A33" s="16" t="s">
        <v>53</v>
      </c>
      <c r="B33" s="17">
        <v>4505210</v>
      </c>
      <c r="C33" s="17">
        <v>97754</v>
      </c>
      <c r="D33" s="17">
        <v>238955</v>
      </c>
      <c r="E33" s="17">
        <v>1541046</v>
      </c>
      <c r="F33" s="17">
        <v>7374</v>
      </c>
      <c r="G33" s="17">
        <v>84920</v>
      </c>
      <c r="H33" s="17">
        <v>653035</v>
      </c>
      <c r="I33" s="17">
        <v>52809</v>
      </c>
      <c r="J33" s="17">
        <v>31123</v>
      </c>
      <c r="K33" s="17">
        <v>137374</v>
      </c>
      <c r="L33" s="18">
        <f t="shared" si="0"/>
        <v>7349600</v>
      </c>
    </row>
    <row r="34" spans="1:12" ht="14.25" customHeight="1">
      <c r="A34" s="16" t="s">
        <v>25</v>
      </c>
      <c r="B34" s="17">
        <v>3400891</v>
      </c>
      <c r="C34" s="17">
        <v>94612</v>
      </c>
      <c r="D34" s="17">
        <v>201272</v>
      </c>
      <c r="E34" s="17">
        <v>1182985</v>
      </c>
      <c r="F34" s="17">
        <v>2089</v>
      </c>
      <c r="G34" s="17">
        <v>489594</v>
      </c>
      <c r="H34" s="17">
        <v>926224</v>
      </c>
      <c r="I34" s="17">
        <v>50859</v>
      </c>
      <c r="J34" s="17">
        <v>30602</v>
      </c>
      <c r="K34" s="17">
        <v>136005</v>
      </c>
      <c r="L34" s="18">
        <f t="shared" si="0"/>
        <v>6515133</v>
      </c>
    </row>
    <row r="35" spans="1:12" ht="14.25" customHeight="1">
      <c r="A35" s="16" t="s">
        <v>26</v>
      </c>
      <c r="B35" s="17">
        <v>872060</v>
      </c>
      <c r="C35" s="17">
        <v>18515</v>
      </c>
      <c r="D35" s="17">
        <v>132404</v>
      </c>
      <c r="E35" s="17">
        <v>319030</v>
      </c>
      <c r="F35" s="17">
        <v>150221</v>
      </c>
      <c r="G35" s="17">
        <v>2534</v>
      </c>
      <c r="H35" s="17">
        <v>209045</v>
      </c>
      <c r="I35" s="17">
        <v>11504</v>
      </c>
      <c r="J35" s="17">
        <v>10314</v>
      </c>
      <c r="K35" s="17">
        <v>11500</v>
      </c>
      <c r="L35" s="18">
        <f t="shared" si="0"/>
        <v>1737127</v>
      </c>
    </row>
    <row r="36" spans="1:12" ht="14.25" customHeight="1">
      <c r="A36" s="16" t="s">
        <v>27</v>
      </c>
      <c r="B36" s="17">
        <v>625640</v>
      </c>
      <c r="C36" s="17">
        <v>15705</v>
      </c>
      <c r="D36" s="17">
        <v>138430</v>
      </c>
      <c r="E36" s="17">
        <v>488107</v>
      </c>
      <c r="F36" s="17">
        <v>215</v>
      </c>
      <c r="G36" s="17">
        <v>38425</v>
      </c>
      <c r="H36" s="17">
        <v>152281</v>
      </c>
      <c r="I36" s="17">
        <v>4551</v>
      </c>
      <c r="J36" s="17">
        <v>0</v>
      </c>
      <c r="K36" s="17">
        <v>12600</v>
      </c>
      <c r="L36" s="18">
        <f t="shared" si="0"/>
        <v>1475954</v>
      </c>
    </row>
    <row r="37" spans="1:12" ht="14.25" customHeight="1">
      <c r="A37" s="16" t="s">
        <v>28</v>
      </c>
      <c r="B37" s="17">
        <v>2458518</v>
      </c>
      <c r="C37" s="17">
        <v>41819</v>
      </c>
      <c r="D37" s="17">
        <v>313320</v>
      </c>
      <c r="E37" s="17">
        <v>902121</v>
      </c>
      <c r="F37" s="17">
        <v>6918</v>
      </c>
      <c r="G37" s="17">
        <v>84356</v>
      </c>
      <c r="H37" s="17">
        <v>468561</v>
      </c>
      <c r="I37" s="17">
        <v>30666</v>
      </c>
      <c r="J37" s="17">
        <v>95435</v>
      </c>
      <c r="K37" s="17">
        <v>89708</v>
      </c>
      <c r="L37" s="18">
        <f t="shared" si="0"/>
        <v>4491422</v>
      </c>
    </row>
    <row r="38" spans="1:12" ht="14.25" customHeight="1">
      <c r="A38" s="16" t="s">
        <v>29</v>
      </c>
      <c r="B38" s="17">
        <v>1894742</v>
      </c>
      <c r="C38" s="17">
        <v>36347</v>
      </c>
      <c r="D38" s="17">
        <v>373270</v>
      </c>
      <c r="E38" s="17">
        <v>815807</v>
      </c>
      <c r="F38" s="17">
        <v>1367</v>
      </c>
      <c r="G38" s="17">
        <v>104388</v>
      </c>
      <c r="H38" s="17">
        <v>282912</v>
      </c>
      <c r="I38" s="17">
        <v>22688</v>
      </c>
      <c r="J38" s="17">
        <v>50413</v>
      </c>
      <c r="K38" s="17">
        <v>298884</v>
      </c>
      <c r="L38" s="18">
        <f t="shared" si="0"/>
        <v>3880818</v>
      </c>
    </row>
    <row r="39" spans="1:12" ht="14.25" customHeight="1">
      <c r="A39" s="16" t="s">
        <v>30</v>
      </c>
      <c r="B39" s="17">
        <v>2973121</v>
      </c>
      <c r="C39" s="17">
        <v>199474</v>
      </c>
      <c r="D39" s="17">
        <v>381939</v>
      </c>
      <c r="E39" s="17">
        <v>865000</v>
      </c>
      <c r="F39" s="17">
        <v>13219</v>
      </c>
      <c r="G39" s="17">
        <v>187102</v>
      </c>
      <c r="H39" s="17">
        <v>369794</v>
      </c>
      <c r="I39" s="17">
        <v>43833</v>
      </c>
      <c r="J39" s="17">
        <v>112416</v>
      </c>
      <c r="K39" s="17">
        <v>349696</v>
      </c>
      <c r="L39" s="18">
        <f t="shared" si="0"/>
        <v>5495594</v>
      </c>
    </row>
    <row r="40" spans="1:12" ht="14.25" customHeight="1">
      <c r="A40" s="16" t="s">
        <v>31</v>
      </c>
      <c r="B40" s="17">
        <v>205517</v>
      </c>
      <c r="C40" s="17">
        <v>11488</v>
      </c>
      <c r="D40" s="17">
        <v>75040</v>
      </c>
      <c r="E40" s="17">
        <v>73969</v>
      </c>
      <c r="F40" s="17">
        <v>137</v>
      </c>
      <c r="G40" s="17">
        <v>11779</v>
      </c>
      <c r="H40" s="17">
        <v>2233</v>
      </c>
      <c r="I40" s="17">
        <v>0</v>
      </c>
      <c r="J40" s="17">
        <v>6328</v>
      </c>
      <c r="K40" s="17">
        <v>10600</v>
      </c>
      <c r="L40" s="18">
        <f t="shared" si="0"/>
        <v>397091</v>
      </c>
    </row>
    <row r="41" spans="1:12" ht="14.25" customHeight="1">
      <c r="A41" s="16" t="s">
        <v>32</v>
      </c>
      <c r="B41" s="17">
        <v>4025327</v>
      </c>
      <c r="C41" s="17">
        <v>160304</v>
      </c>
      <c r="D41" s="17">
        <v>765183</v>
      </c>
      <c r="E41" s="17">
        <v>1442654</v>
      </c>
      <c r="F41" s="17">
        <v>96875</v>
      </c>
      <c r="G41" s="17">
        <v>387022</v>
      </c>
      <c r="H41" s="17">
        <v>464049</v>
      </c>
      <c r="I41" s="17">
        <v>67221</v>
      </c>
      <c r="J41" s="17">
        <v>7483</v>
      </c>
      <c r="K41" s="17">
        <v>92909</v>
      </c>
      <c r="L41" s="18">
        <f t="shared" si="0"/>
        <v>7509027</v>
      </c>
    </row>
    <row r="42" spans="1:12" ht="14.25" customHeight="1">
      <c r="A42" s="16" t="s">
        <v>33</v>
      </c>
      <c r="B42" s="17">
        <v>2165477</v>
      </c>
      <c r="C42" s="17">
        <v>53951</v>
      </c>
      <c r="D42" s="17">
        <v>164586</v>
      </c>
      <c r="E42" s="17">
        <v>763583</v>
      </c>
      <c r="F42" s="17">
        <v>21404</v>
      </c>
      <c r="G42" s="17">
        <v>129355</v>
      </c>
      <c r="H42" s="17">
        <v>259903</v>
      </c>
      <c r="I42" s="17">
        <v>44833</v>
      </c>
      <c r="J42" s="17">
        <v>19038</v>
      </c>
      <c r="K42" s="17">
        <v>46530</v>
      </c>
      <c r="L42" s="18">
        <f t="shared" si="0"/>
        <v>3668660</v>
      </c>
    </row>
    <row r="43" spans="1:12" ht="14.25" customHeight="1">
      <c r="A43" s="16" t="s">
        <v>34</v>
      </c>
      <c r="B43" s="17">
        <v>1720696</v>
      </c>
      <c r="C43" s="17">
        <v>95670</v>
      </c>
      <c r="D43" s="17">
        <v>57058</v>
      </c>
      <c r="E43" s="17">
        <v>829040</v>
      </c>
      <c r="F43" s="17">
        <v>2479</v>
      </c>
      <c r="G43" s="17">
        <v>292130</v>
      </c>
      <c r="H43" s="17">
        <v>267274</v>
      </c>
      <c r="I43" s="17">
        <v>30474</v>
      </c>
      <c r="J43" s="17">
        <v>0</v>
      </c>
      <c r="K43" s="17">
        <v>172033</v>
      </c>
      <c r="L43" s="18">
        <f t="shared" si="0"/>
        <v>3466854</v>
      </c>
    </row>
    <row r="44" spans="1:12" ht="14.25" customHeight="1">
      <c r="A44" s="16" t="s">
        <v>35</v>
      </c>
      <c r="B44" s="17">
        <v>911273</v>
      </c>
      <c r="C44" s="17">
        <v>24474</v>
      </c>
      <c r="D44" s="17">
        <v>77164</v>
      </c>
      <c r="E44" s="17">
        <v>255352</v>
      </c>
      <c r="F44" s="17">
        <v>595395</v>
      </c>
      <c r="G44" s="17">
        <v>65411</v>
      </c>
      <c r="H44" s="17">
        <v>55695</v>
      </c>
      <c r="I44" s="17">
        <v>12956</v>
      </c>
      <c r="J44" s="17">
        <v>1692</v>
      </c>
      <c r="K44" s="17">
        <v>28699</v>
      </c>
      <c r="L44" s="18">
        <f t="shared" si="0"/>
        <v>2028111</v>
      </c>
    </row>
    <row r="45" spans="1:12" ht="14.25" customHeight="1">
      <c r="A45" s="16" t="s">
        <v>36</v>
      </c>
      <c r="B45" s="17">
        <v>1458649</v>
      </c>
      <c r="C45" s="17">
        <v>39399</v>
      </c>
      <c r="D45" s="17">
        <v>95399</v>
      </c>
      <c r="E45" s="17">
        <v>480405</v>
      </c>
      <c r="F45" s="17">
        <v>293</v>
      </c>
      <c r="G45" s="17">
        <v>257674</v>
      </c>
      <c r="H45" s="17">
        <v>250610</v>
      </c>
      <c r="I45" s="17">
        <v>20897</v>
      </c>
      <c r="J45" s="17">
        <v>26493</v>
      </c>
      <c r="K45" s="17">
        <v>187318</v>
      </c>
      <c r="L45" s="18">
        <f t="shared" si="0"/>
        <v>2817137</v>
      </c>
    </row>
    <row r="46" spans="1:12" ht="14.25" customHeight="1">
      <c r="A46" s="16" t="s">
        <v>37</v>
      </c>
      <c r="B46" s="17">
        <v>3763467</v>
      </c>
      <c r="C46" s="17">
        <v>102208</v>
      </c>
      <c r="D46" s="17">
        <v>185922</v>
      </c>
      <c r="E46" s="17">
        <v>1243518</v>
      </c>
      <c r="F46" s="17">
        <v>3978</v>
      </c>
      <c r="G46" s="17">
        <v>148801</v>
      </c>
      <c r="H46" s="17">
        <v>457265</v>
      </c>
      <c r="I46" s="17">
        <v>66714</v>
      </c>
      <c r="J46" s="17">
        <v>0</v>
      </c>
      <c r="K46" s="17">
        <v>28553</v>
      </c>
      <c r="L46" s="18">
        <f t="shared" si="0"/>
        <v>6000426</v>
      </c>
    </row>
    <row r="47" spans="1:12" ht="14.25" customHeight="1">
      <c r="A47" s="16" t="s">
        <v>38</v>
      </c>
      <c r="B47" s="17">
        <v>1448444</v>
      </c>
      <c r="C47" s="17">
        <v>22832</v>
      </c>
      <c r="D47" s="17">
        <v>93868</v>
      </c>
      <c r="E47" s="17">
        <v>425117</v>
      </c>
      <c r="F47" s="17">
        <v>843</v>
      </c>
      <c r="G47" s="17">
        <v>111856</v>
      </c>
      <c r="H47" s="17">
        <v>201866</v>
      </c>
      <c r="I47" s="17">
        <v>18922</v>
      </c>
      <c r="J47" s="17">
        <v>24822</v>
      </c>
      <c r="K47" s="17">
        <v>68565</v>
      </c>
      <c r="L47" s="18">
        <f t="shared" si="0"/>
        <v>2417135</v>
      </c>
    </row>
    <row r="48" spans="1:12" ht="14.25" customHeight="1">
      <c r="A48" s="16" t="s">
        <v>39</v>
      </c>
      <c r="B48" s="17">
        <v>42005162</v>
      </c>
      <c r="C48" s="17">
        <v>47797</v>
      </c>
      <c r="D48" s="17">
        <v>4131013</v>
      </c>
      <c r="E48" s="17">
        <v>16191556</v>
      </c>
      <c r="F48" s="17">
        <v>164995</v>
      </c>
      <c r="G48" s="17">
        <v>2108069</v>
      </c>
      <c r="H48" s="17">
        <v>7077093</v>
      </c>
      <c r="I48" s="17">
        <v>0</v>
      </c>
      <c r="J48" s="17">
        <v>189988</v>
      </c>
      <c r="K48" s="17">
        <v>4893928</v>
      </c>
      <c r="L48" s="18">
        <f t="shared" si="0"/>
        <v>76809601</v>
      </c>
    </row>
    <row r="49" spans="1:12" ht="14.25" customHeight="1">
      <c r="A49" s="16" t="s">
        <v>40</v>
      </c>
      <c r="B49" s="17">
        <v>4015005</v>
      </c>
      <c r="C49" s="17">
        <v>106914</v>
      </c>
      <c r="D49" s="17">
        <v>179338</v>
      </c>
      <c r="E49" s="17">
        <v>987528</v>
      </c>
      <c r="F49" s="17">
        <v>38015</v>
      </c>
      <c r="G49" s="17">
        <v>27766</v>
      </c>
      <c r="H49" s="17">
        <v>316918</v>
      </c>
      <c r="I49" s="17">
        <v>33316</v>
      </c>
      <c r="J49" s="17">
        <v>51759</v>
      </c>
      <c r="K49" s="17">
        <v>55353</v>
      </c>
      <c r="L49" s="18">
        <f t="shared" si="0"/>
        <v>5811912</v>
      </c>
    </row>
    <row r="50" spans="1:12" ht="14.25" customHeight="1">
      <c r="A50" s="16" t="s">
        <v>41</v>
      </c>
      <c r="B50" s="17">
        <v>540995</v>
      </c>
      <c r="C50" s="17">
        <v>19865</v>
      </c>
      <c r="D50" s="17">
        <v>49830</v>
      </c>
      <c r="E50" s="17">
        <v>111622</v>
      </c>
      <c r="F50" s="17">
        <v>702</v>
      </c>
      <c r="G50" s="17">
        <v>17062</v>
      </c>
      <c r="H50" s="17">
        <v>313281</v>
      </c>
      <c r="I50" s="17">
        <v>0</v>
      </c>
      <c r="J50" s="17">
        <v>4168</v>
      </c>
      <c r="K50" s="17">
        <v>0</v>
      </c>
      <c r="L50" s="18">
        <f t="shared" si="0"/>
        <v>1057525</v>
      </c>
    </row>
    <row r="51" spans="1:12" ht="14.25" customHeight="1">
      <c r="A51" s="16" t="s">
        <v>42</v>
      </c>
      <c r="B51" s="17">
        <v>1338884</v>
      </c>
      <c r="C51" s="17">
        <v>52103</v>
      </c>
      <c r="D51" s="17">
        <v>150209</v>
      </c>
      <c r="E51" s="17">
        <v>300469</v>
      </c>
      <c r="F51" s="17">
        <v>2897</v>
      </c>
      <c r="G51" s="17">
        <v>8756</v>
      </c>
      <c r="H51" s="17">
        <v>591063</v>
      </c>
      <c r="I51" s="17">
        <v>0</v>
      </c>
      <c r="J51" s="17">
        <v>0</v>
      </c>
      <c r="K51" s="17">
        <v>28387</v>
      </c>
      <c r="L51" s="18">
        <f t="shared" si="0"/>
        <v>2472768</v>
      </c>
    </row>
    <row r="52" spans="1:12" ht="14.25" customHeight="1">
      <c r="A52" s="16" t="s">
        <v>43</v>
      </c>
      <c r="B52" s="17">
        <v>902938</v>
      </c>
      <c r="C52" s="17">
        <v>30489</v>
      </c>
      <c r="D52" s="17">
        <v>106793</v>
      </c>
      <c r="E52" s="17">
        <v>165839</v>
      </c>
      <c r="F52" s="17">
        <v>364</v>
      </c>
      <c r="G52" s="17">
        <v>37814</v>
      </c>
      <c r="H52" s="17">
        <v>329532</v>
      </c>
      <c r="I52" s="17">
        <v>0</v>
      </c>
      <c r="J52" s="17">
        <v>0</v>
      </c>
      <c r="K52" s="17">
        <v>5606</v>
      </c>
      <c r="L52" s="18">
        <f t="shared" si="0"/>
        <v>1579375</v>
      </c>
    </row>
    <row r="53" spans="1:12" ht="14.25" customHeight="1">
      <c r="A53" s="16" t="s">
        <v>44</v>
      </c>
      <c r="B53" s="17">
        <v>2615608</v>
      </c>
      <c r="C53" s="17">
        <v>86081</v>
      </c>
      <c r="D53" s="17">
        <v>388540</v>
      </c>
      <c r="E53" s="17">
        <v>876754</v>
      </c>
      <c r="F53" s="17">
        <v>4034</v>
      </c>
      <c r="G53" s="17">
        <v>120782</v>
      </c>
      <c r="H53" s="17">
        <v>1146739</v>
      </c>
      <c r="I53" s="17">
        <v>49410</v>
      </c>
      <c r="J53" s="17">
        <v>108157</v>
      </c>
      <c r="K53" s="17">
        <v>43200</v>
      </c>
      <c r="L53" s="18">
        <f t="shared" si="0"/>
        <v>5439305</v>
      </c>
    </row>
    <row r="54" spans="1:12" ht="14.25" customHeight="1">
      <c r="A54" s="16" t="s">
        <v>45</v>
      </c>
      <c r="B54" s="17">
        <v>437026</v>
      </c>
      <c r="C54" s="17">
        <v>20898</v>
      </c>
      <c r="D54" s="17">
        <v>8471</v>
      </c>
      <c r="E54" s="17">
        <v>239088</v>
      </c>
      <c r="F54" s="17">
        <v>425</v>
      </c>
      <c r="G54" s="17">
        <v>57292</v>
      </c>
      <c r="H54" s="17">
        <v>240022</v>
      </c>
      <c r="I54" s="17">
        <v>0</v>
      </c>
      <c r="J54" s="17">
        <v>17262</v>
      </c>
      <c r="K54" s="17">
        <v>0</v>
      </c>
      <c r="L54" s="18">
        <f t="shared" si="0"/>
        <v>1020484</v>
      </c>
    </row>
    <row r="55" spans="1:12" ht="14.25" customHeight="1">
      <c r="A55" s="16" t="s">
        <v>46</v>
      </c>
      <c r="B55" s="17">
        <v>106733397</v>
      </c>
      <c r="C55" s="17">
        <v>201996</v>
      </c>
      <c r="D55" s="17">
        <v>16711214</v>
      </c>
      <c r="E55" s="17">
        <v>32913048</v>
      </c>
      <c r="F55" s="17">
        <v>1692900</v>
      </c>
      <c r="G55" s="17">
        <v>3149001</v>
      </c>
      <c r="H55" s="17">
        <v>32686536</v>
      </c>
      <c r="I55" s="17">
        <v>0</v>
      </c>
      <c r="J55" s="17">
        <v>623879</v>
      </c>
      <c r="K55" s="17">
        <v>13706379</v>
      </c>
      <c r="L55" s="18">
        <f t="shared" si="0"/>
        <v>208418350</v>
      </c>
    </row>
    <row r="56" spans="1:12" ht="14.25" customHeight="1">
      <c r="A56" s="16" t="s">
        <v>47</v>
      </c>
      <c r="B56" s="17">
        <v>451441</v>
      </c>
      <c r="C56" s="17">
        <v>866</v>
      </c>
      <c r="D56" s="17">
        <v>44605</v>
      </c>
      <c r="E56" s="17">
        <v>84901</v>
      </c>
      <c r="F56" s="17">
        <v>316</v>
      </c>
      <c r="G56" s="17">
        <v>1030</v>
      </c>
      <c r="H56" s="17">
        <v>154208</v>
      </c>
      <c r="I56" s="17">
        <v>0</v>
      </c>
      <c r="J56" s="17">
        <v>0</v>
      </c>
      <c r="K56" s="17">
        <v>0</v>
      </c>
      <c r="L56" s="18">
        <f t="shared" si="0"/>
        <v>737367</v>
      </c>
    </row>
    <row r="57" spans="1:12" ht="14.25" customHeight="1" thickBot="1">
      <c r="A57" s="20" t="s">
        <v>48</v>
      </c>
      <c r="B57" s="21">
        <v>2160738</v>
      </c>
      <c r="C57" s="21">
        <v>60198</v>
      </c>
      <c r="D57" s="21">
        <v>254815</v>
      </c>
      <c r="E57" s="21">
        <v>1182413</v>
      </c>
      <c r="F57" s="21">
        <v>9484</v>
      </c>
      <c r="G57" s="21">
        <v>50290</v>
      </c>
      <c r="H57" s="21">
        <v>843837</v>
      </c>
      <c r="I57" s="21">
        <v>25810</v>
      </c>
      <c r="J57" s="21">
        <v>85978</v>
      </c>
      <c r="K57" s="21">
        <v>247022</v>
      </c>
      <c r="L57" s="22">
        <f t="shared" si="0"/>
        <v>4920585</v>
      </c>
    </row>
    <row r="58" spans="1:12" ht="20.100000000000001" customHeight="1" thickBot="1">
      <c r="A58" s="23" t="s">
        <v>49</v>
      </c>
      <c r="B58" s="26">
        <f t="shared" ref="B58:J58" si="1">SUM(B5:B57)</f>
        <v>513195440</v>
      </c>
      <c r="C58" s="26">
        <f t="shared" si="1"/>
        <v>5053048</v>
      </c>
      <c r="D58" s="26">
        <f t="shared" si="1"/>
        <v>64019076</v>
      </c>
      <c r="E58" s="26">
        <f t="shared" si="1"/>
        <v>207018729</v>
      </c>
      <c r="F58" s="26">
        <f t="shared" si="1"/>
        <v>6490647</v>
      </c>
      <c r="G58" s="26">
        <f t="shared" si="1"/>
        <v>23457957</v>
      </c>
      <c r="H58" s="26">
        <f t="shared" si="1"/>
        <v>97569365</v>
      </c>
      <c r="I58" s="26">
        <f t="shared" si="1"/>
        <v>4649300</v>
      </c>
      <c r="J58" s="26">
        <f t="shared" si="1"/>
        <v>4709488</v>
      </c>
      <c r="K58" s="26">
        <f>SUM(K5:K57)</f>
        <v>64201136</v>
      </c>
      <c r="L58" s="27">
        <f>SUM(B58:K58)</f>
        <v>990364186</v>
      </c>
    </row>
    <row r="59" spans="1:12" ht="18" customHeight="1" thickBot="1">
      <c r="A59" s="23" t="s">
        <v>56</v>
      </c>
      <c r="B59" s="26">
        <v>525327183</v>
      </c>
      <c r="C59" s="26">
        <v>4527371</v>
      </c>
      <c r="D59" s="26">
        <v>67749520</v>
      </c>
      <c r="E59" s="26">
        <v>196423777</v>
      </c>
      <c r="F59" s="26">
        <v>6145285</v>
      </c>
      <c r="G59" s="26">
        <v>21794295</v>
      </c>
      <c r="H59" s="26">
        <v>95092356</v>
      </c>
      <c r="I59" s="26">
        <v>4216383</v>
      </c>
      <c r="J59" s="26">
        <v>16562575</v>
      </c>
      <c r="K59" s="26">
        <v>58569472</v>
      </c>
      <c r="L59" s="27">
        <v>996408217</v>
      </c>
    </row>
  </sheetData>
  <sheetProtection sheet="1" objects="1" scenarios="1"/>
  <mergeCells count="12">
    <mergeCell ref="G2:G4"/>
    <mergeCell ref="H2:H4"/>
    <mergeCell ref="I2:I4"/>
    <mergeCell ref="J2:J4"/>
    <mergeCell ref="L2:L4"/>
    <mergeCell ref="K2:K4"/>
    <mergeCell ref="F2:F4"/>
    <mergeCell ref="A2:A4"/>
    <mergeCell ref="B2:B4"/>
    <mergeCell ref="C2:C4"/>
    <mergeCell ref="D2:D4"/>
    <mergeCell ref="E2:E4"/>
  </mergeCells>
  <printOptions horizontalCentered="1"/>
  <pageMargins left="0" right="0" top="0.39370078740157483" bottom="0.59055118110236227" header="0.31496062992125984" footer="0.31496062992125984"/>
  <pageSetup paperSize="9" scale="8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zoomScale="150" zoomScaleNormal="150" workbookViewId="0">
      <pane xSplit="1" ySplit="4" topLeftCell="B5" activePane="bottomRight" state="frozen"/>
      <selection activeCell="A59" sqref="A2:A59"/>
      <selection pane="topRight" activeCell="A59" sqref="A2:A59"/>
      <selection pane="bottomLeft" activeCell="A59" sqref="A2:A59"/>
      <selection pane="bottomRight" activeCell="F8" sqref="F8"/>
    </sheetView>
  </sheetViews>
  <sheetFormatPr baseColWidth="10" defaultRowHeight="12.75"/>
  <cols>
    <col min="1" max="1" width="19.7109375" style="3" customWidth="1"/>
    <col min="2" max="2" width="9.7109375" style="2" customWidth="1"/>
    <col min="3" max="3" width="10.7109375" style="2" customWidth="1"/>
    <col min="4" max="5" width="8.7109375" style="2" customWidth="1"/>
    <col min="6" max="6" width="7.7109375" style="2" customWidth="1"/>
    <col min="7" max="7" width="10.7109375" style="2" customWidth="1"/>
    <col min="8" max="8" width="9.7109375" style="2" customWidth="1"/>
    <col min="9" max="9" width="10.28515625" style="2" customWidth="1"/>
    <col min="10" max="11" width="9.7109375" style="2" customWidth="1"/>
    <col min="12" max="16384" width="11.42578125" style="3"/>
  </cols>
  <sheetData>
    <row r="1" spans="1:13" ht="20.100000000000001" customHeight="1" thickBot="1">
      <c r="A1" s="1" t="s">
        <v>82</v>
      </c>
    </row>
    <row r="2" spans="1:13">
      <c r="A2" s="4" t="s">
        <v>60</v>
      </c>
      <c r="B2" s="32" t="s">
        <v>61</v>
      </c>
      <c r="C2" s="32" t="s">
        <v>62</v>
      </c>
      <c r="D2" s="33" t="s">
        <v>63</v>
      </c>
      <c r="E2" s="33" t="s">
        <v>64</v>
      </c>
      <c r="F2" s="32" t="s">
        <v>65</v>
      </c>
      <c r="G2" s="32" t="s">
        <v>83</v>
      </c>
      <c r="H2" s="32" t="s">
        <v>67</v>
      </c>
      <c r="I2" s="32" t="s">
        <v>68</v>
      </c>
      <c r="J2" s="32" t="s">
        <v>71</v>
      </c>
      <c r="K2" s="34" t="s">
        <v>69</v>
      </c>
      <c r="M2" s="35" t="s">
        <v>57</v>
      </c>
    </row>
    <row r="3" spans="1:13">
      <c r="A3" s="8"/>
      <c r="B3" s="36"/>
      <c r="C3" s="36"/>
      <c r="D3" s="37"/>
      <c r="E3" s="37"/>
      <c r="F3" s="36"/>
      <c r="G3" s="36"/>
      <c r="H3" s="36"/>
      <c r="I3" s="36"/>
      <c r="J3" s="36"/>
      <c r="K3" s="38"/>
      <c r="M3" s="39" t="s">
        <v>58</v>
      </c>
    </row>
    <row r="4" spans="1:13" ht="13.5" thickBot="1">
      <c r="A4" s="12"/>
      <c r="B4" s="40"/>
      <c r="C4" s="40"/>
      <c r="D4" s="41"/>
      <c r="E4" s="41"/>
      <c r="F4" s="40"/>
      <c r="G4" s="40"/>
      <c r="H4" s="40"/>
      <c r="I4" s="40"/>
      <c r="J4" s="40"/>
      <c r="K4" s="42"/>
      <c r="M4" s="43">
        <v>40178</v>
      </c>
    </row>
    <row r="5" spans="1:13" ht="14.25" customHeight="1">
      <c r="A5" s="44" t="s">
        <v>0</v>
      </c>
      <c r="B5" s="45">
        <f>'Charges par nature'!B5/'Charges par habitant'!M5</f>
        <v>2861.8450592644504</v>
      </c>
      <c r="C5" s="45">
        <f>'Charges par nature'!C5/'Charges par habitant'!M5</f>
        <v>1524.6482525366403</v>
      </c>
      <c r="D5" s="45">
        <f>'Charges par nature'!D5/'Charges par habitant'!M5</f>
        <v>483.41415033974221</v>
      </c>
      <c r="E5" s="45">
        <f>'Charges par nature'!E5/'Charges par habitant'!M5</f>
        <v>724.57079740394283</v>
      </c>
      <c r="F5" s="45">
        <f>'Charges par nature'!F5/M5</f>
        <v>0</v>
      </c>
      <c r="G5" s="45">
        <f>'Charges par nature'!G5/'Charges par habitant'!M5</f>
        <v>388.3064078734879</v>
      </c>
      <c r="H5" s="45">
        <f>'Charges par nature'!H5/'Charges par habitant'!M5</f>
        <v>1077.9949419543557</v>
      </c>
      <c r="I5" s="45">
        <f>'Charges par nature'!I5/'Charges par habitant'!M5</f>
        <v>0</v>
      </c>
      <c r="J5" s="45">
        <f>'Charges par nature'!J5/'Charges par habitant'!M5</f>
        <v>98.292300191961971</v>
      </c>
      <c r="K5" s="46">
        <f>'Charges par nature'!K5/'Charges par habitant'!M5</f>
        <v>757.629391511015</v>
      </c>
      <c r="M5" s="47">
        <v>32819</v>
      </c>
    </row>
    <row r="6" spans="1:13" ht="14.25" customHeight="1">
      <c r="A6" s="44" t="s">
        <v>1</v>
      </c>
      <c r="B6" s="45">
        <f>'Charges par nature'!B6/'Charges par habitant'!M6</f>
        <v>1679.4795297932712</v>
      </c>
      <c r="C6" s="45">
        <f>'Charges par nature'!C6/'Charges par habitant'!M6</f>
        <v>904.61248479935148</v>
      </c>
      <c r="D6" s="45">
        <f>'Charges par nature'!D6/'Charges par habitant'!M6</f>
        <v>256.12971220105391</v>
      </c>
      <c r="E6" s="45">
        <f>'Charges par nature'!E6/'Charges par habitant'!M6</f>
        <v>404.65991082286178</v>
      </c>
      <c r="F6" s="45">
        <f>'Charges par nature'!F6/M6</f>
        <v>0.2310498581272801</v>
      </c>
      <c r="G6" s="45">
        <f>'Charges par nature'!G6/'Charges par habitant'!M6</f>
        <v>939.61532225374947</v>
      </c>
      <c r="H6" s="45">
        <f>'Charges par nature'!H6/'Charges par habitant'!M6</f>
        <v>890.29144710174296</v>
      </c>
      <c r="I6" s="45">
        <f>'Charges par nature'!I6/'Charges par habitant'!M6</f>
        <v>45.89582488852858</v>
      </c>
      <c r="J6" s="45">
        <f>'Charges par nature'!J6/'Charges par habitant'!M6</f>
        <v>77.775030401297116</v>
      </c>
      <c r="K6" s="46">
        <f>'Charges par nature'!K6/'Charges par habitant'!M6</f>
        <v>263.70774219700041</v>
      </c>
      <c r="M6" s="47">
        <v>2467</v>
      </c>
    </row>
    <row r="7" spans="1:13" ht="14.25" customHeight="1">
      <c r="A7" s="44" t="s">
        <v>2</v>
      </c>
      <c r="B7" s="45">
        <f>'Charges par nature'!B7/'Charges par habitant'!M7</f>
        <v>1251.9600644122384</v>
      </c>
      <c r="C7" s="45">
        <f>'Charges par nature'!C7/'Charges par habitant'!M7</f>
        <v>1407.0512077294686</v>
      </c>
      <c r="D7" s="45">
        <f>'Charges par nature'!D7/'Charges par habitant'!M7</f>
        <v>222.99001610305959</v>
      </c>
      <c r="E7" s="45">
        <f>'Charges par nature'!E7/'Charges par habitant'!M7</f>
        <v>415.51014492753626</v>
      </c>
      <c r="F7" s="45">
        <f>'Charges par nature'!F7/M7</f>
        <v>4.0512077294685991</v>
      </c>
      <c r="G7" s="45">
        <f>'Charges par nature'!G7/'Charges par habitant'!M7</f>
        <v>882.75974235104673</v>
      </c>
      <c r="H7" s="45">
        <f>'Charges par nature'!H7/'Charges par habitant'!M7</f>
        <v>1357.7020933977456</v>
      </c>
      <c r="I7" s="45">
        <f>'Charges par nature'!I7/'Charges par habitant'!M7</f>
        <v>68.600644122383258</v>
      </c>
      <c r="J7" s="45">
        <f>'Charges par nature'!J7/'Charges par habitant'!M7</f>
        <v>66.485346215780993</v>
      </c>
      <c r="K7" s="46">
        <f>'Charges par nature'!K7/'Charges par habitant'!M7</f>
        <v>325.83542673107888</v>
      </c>
      <c r="M7" s="47">
        <v>3105</v>
      </c>
    </row>
    <row r="8" spans="1:13" ht="14.25" customHeight="1">
      <c r="A8" s="48" t="s">
        <v>50</v>
      </c>
      <c r="B8" s="45">
        <f>'Charges par nature'!B8/'Charges par habitant'!M8</f>
        <v>1300.855848434926</v>
      </c>
      <c r="C8" s="45">
        <f>'Charges par nature'!C8/'Charges par habitant'!M8</f>
        <v>660.14332784184512</v>
      </c>
      <c r="D8" s="45">
        <f>'Charges par nature'!D8/'Charges par habitant'!M8</f>
        <v>275.35626029654037</v>
      </c>
      <c r="E8" s="45">
        <f>'Charges par nature'!E8/'Charges par habitant'!M8</f>
        <v>325.53068369028006</v>
      </c>
      <c r="F8" s="45">
        <f>'Charges par nature'!F8/M8</f>
        <v>1.4415156507413509E-2</v>
      </c>
      <c r="G8" s="45">
        <f>'Charges par nature'!G8/'Charges par habitant'!M8</f>
        <v>984.08154859967055</v>
      </c>
      <c r="H8" s="45">
        <f>'Charges par nature'!H8/'Charges par habitant'!M8</f>
        <v>1519.9114497528831</v>
      </c>
      <c r="I8" s="45">
        <f>'Charges par nature'!I8/'Charges par habitant'!M8</f>
        <v>93.704077429983528</v>
      </c>
      <c r="J8" s="45">
        <f>'Charges par nature'!J8/'Charges par habitant'!M8</f>
        <v>27.797364085667216</v>
      </c>
      <c r="K8" s="46">
        <f>'Charges par nature'!K8/'Charges par habitant'!M8</f>
        <v>533.20943163097195</v>
      </c>
      <c r="M8" s="47">
        <v>4856</v>
      </c>
    </row>
    <row r="9" spans="1:13" ht="14.25" customHeight="1">
      <c r="A9" s="44" t="s">
        <v>3</v>
      </c>
      <c r="B9" s="45">
        <f>'Charges par nature'!B9/'Charges par habitant'!M9</f>
        <v>1338.3495339547271</v>
      </c>
      <c r="C9" s="45">
        <f>'Charges par nature'!C9/'Charges par habitant'!M9</f>
        <v>1352.91344873502</v>
      </c>
      <c r="D9" s="45">
        <f>'Charges par nature'!D9/'Charges par habitant'!M9</f>
        <v>148.52396804260985</v>
      </c>
      <c r="E9" s="45">
        <f>'Charges par nature'!E9/'Charges par habitant'!M9</f>
        <v>321.68575233022636</v>
      </c>
      <c r="F9" s="45">
        <f>'Charges par nature'!F9/M9</f>
        <v>4.2609853528628498E-2</v>
      </c>
      <c r="G9" s="45">
        <f>'Charges par nature'!G9/'Charges par habitant'!M9</f>
        <v>864.03595206391481</v>
      </c>
      <c r="H9" s="45">
        <f>'Charges par nature'!H9/'Charges par habitant'!M9</f>
        <v>847.88348868175763</v>
      </c>
      <c r="I9" s="45">
        <f>'Charges par nature'!I9/'Charges par habitant'!M9</f>
        <v>55.466045272969374</v>
      </c>
      <c r="J9" s="45">
        <f>'Charges par nature'!J9/'Charges par habitant'!M9</f>
        <v>79.835552596537951</v>
      </c>
      <c r="K9" s="46">
        <f>'Charges par nature'!K9/'Charges par habitant'!M9</f>
        <v>128.76165113182424</v>
      </c>
      <c r="M9" s="47">
        <v>1502</v>
      </c>
    </row>
    <row r="10" spans="1:13" ht="14.25" customHeight="1">
      <c r="A10" s="44" t="s">
        <v>4</v>
      </c>
      <c r="B10" s="45">
        <f>'Charges par nature'!B10/'Charges par habitant'!M10</f>
        <v>1598.1882845188284</v>
      </c>
      <c r="C10" s="45">
        <f>'Charges par nature'!C10/'Charges par habitant'!M10</f>
        <v>960.37238493723851</v>
      </c>
      <c r="D10" s="45">
        <f>'Charges par nature'!D10/'Charges par habitant'!M10</f>
        <v>111.63075313807532</v>
      </c>
      <c r="E10" s="45">
        <f>'Charges par nature'!E10/'Charges par habitant'!M10</f>
        <v>310.89382845188283</v>
      </c>
      <c r="F10" s="45">
        <f>'Charges par nature'!F10/M10</f>
        <v>5.3347280334728034E-2</v>
      </c>
      <c r="G10" s="45">
        <f>'Charges par nature'!G10/'Charges par habitant'!M10</f>
        <v>1054.5094142259413</v>
      </c>
      <c r="H10" s="45">
        <f>'Charges par nature'!H10/'Charges par habitant'!M10</f>
        <v>580.62447698744768</v>
      </c>
      <c r="I10" s="45">
        <f>'Charges par nature'!I10/'Charges par habitant'!M10</f>
        <v>52.786087866108787</v>
      </c>
      <c r="J10" s="45">
        <f>'Charges par nature'!J10/'Charges par habitant'!M10</f>
        <v>46.179916317991633</v>
      </c>
      <c r="K10" s="46">
        <f>'Charges par nature'!K10/'Charges par habitant'!M10</f>
        <v>33.786610878661087</v>
      </c>
      <c r="M10" s="47">
        <v>1912</v>
      </c>
    </row>
    <row r="11" spans="1:13" ht="14.25" customHeight="1">
      <c r="A11" s="44" t="s">
        <v>5</v>
      </c>
      <c r="B11" s="45">
        <f>'Charges par nature'!B11/'Charges par habitant'!M11</f>
        <v>1408.2163120567375</v>
      </c>
      <c r="C11" s="45">
        <f>'Charges par nature'!C11/'Charges par habitant'!M11</f>
        <v>1255.1985815602836</v>
      </c>
      <c r="D11" s="45">
        <f>'Charges par nature'!D11/'Charges par habitant'!M11</f>
        <v>253.1241134751773</v>
      </c>
      <c r="E11" s="45">
        <f>'Charges par nature'!E11/'Charges par habitant'!M11</f>
        <v>726.58510638297878</v>
      </c>
      <c r="F11" s="45">
        <f>'Charges par nature'!F11/M11</f>
        <v>0</v>
      </c>
      <c r="G11" s="45">
        <f>'Charges par nature'!G11/'Charges par habitant'!M11</f>
        <v>581.13475177304963</v>
      </c>
      <c r="H11" s="45">
        <f>'Charges par nature'!H11/'Charges par habitant'!M11</f>
        <v>472.82978723404256</v>
      </c>
      <c r="I11" s="45">
        <f>'Charges par nature'!I11/'Charges par habitant'!M11</f>
        <v>52.936170212765958</v>
      </c>
      <c r="J11" s="45">
        <f>'Charges par nature'!J11/'Charges par habitant'!M11</f>
        <v>101.39716312056737</v>
      </c>
      <c r="K11" s="46">
        <f>'Charges par nature'!K11/'Charges par habitant'!M11</f>
        <v>133.34751773049646</v>
      </c>
      <c r="M11" s="47">
        <v>282</v>
      </c>
    </row>
    <row r="12" spans="1:13" ht="14.25" customHeight="1">
      <c r="A12" s="44" t="s">
        <v>6</v>
      </c>
      <c r="B12" s="45">
        <f>'Charges par nature'!B12/'Charges par habitant'!M12</f>
        <v>1058.2142857142858</v>
      </c>
      <c r="C12" s="45">
        <f>'Charges par nature'!C12/'Charges par habitant'!M12</f>
        <v>1188.6166365280289</v>
      </c>
      <c r="D12" s="45">
        <f>'Charges par nature'!D12/'Charges par habitant'!M12</f>
        <v>154.29385171790236</v>
      </c>
      <c r="E12" s="45">
        <f>'Charges par nature'!E12/'Charges par habitant'!M12</f>
        <v>346.54452983725133</v>
      </c>
      <c r="F12" s="45">
        <f>'Charges par nature'!F12/M12</f>
        <v>0</v>
      </c>
      <c r="G12" s="45">
        <f>'Charges par nature'!G12/'Charges par habitant'!M12</f>
        <v>696.1410488245931</v>
      </c>
      <c r="H12" s="45">
        <f>'Charges par nature'!H12/'Charges par habitant'!M12</f>
        <v>775.67992766726945</v>
      </c>
      <c r="I12" s="45">
        <f>'Charges par nature'!I12/'Charges par habitant'!M12</f>
        <v>58.344936708860757</v>
      </c>
      <c r="J12" s="45">
        <f>'Charges par nature'!J12/'Charges par habitant'!M12</f>
        <v>28.662070524412297</v>
      </c>
      <c r="K12" s="46">
        <f>'Charges par nature'!K12/'Charges par habitant'!M12</f>
        <v>131.17992766726945</v>
      </c>
      <c r="M12" s="47">
        <v>4424</v>
      </c>
    </row>
    <row r="13" spans="1:13" ht="14.25" customHeight="1">
      <c r="A13" s="44" t="s">
        <v>7</v>
      </c>
      <c r="B13" s="45">
        <f>'Charges par nature'!B13/'Charges par habitant'!M13</f>
        <v>1326.1367432150314</v>
      </c>
      <c r="C13" s="45">
        <f>'Charges par nature'!C13/'Charges par habitant'!M13</f>
        <v>1107.9311064718163</v>
      </c>
      <c r="D13" s="45">
        <f>'Charges par nature'!D13/'Charges par habitant'!M13</f>
        <v>238.15866388308976</v>
      </c>
      <c r="E13" s="45">
        <f>'Charges par nature'!E13/'Charges par habitant'!M13</f>
        <v>340.04697286012527</v>
      </c>
      <c r="F13" s="45">
        <f>'Charges par nature'!F13/M13</f>
        <v>0.24843423799582465</v>
      </c>
      <c r="G13" s="45">
        <f>'Charges par nature'!G13/'Charges par habitant'!M13</f>
        <v>861.75991649269315</v>
      </c>
      <c r="H13" s="45">
        <f>'Charges par nature'!H13/'Charges par habitant'!M13</f>
        <v>416.03131524008353</v>
      </c>
      <c r="I13" s="45">
        <f>'Charges par nature'!I13/'Charges par habitant'!M13</f>
        <v>39.05636743215031</v>
      </c>
      <c r="J13" s="45">
        <f>'Charges par nature'!J13/'Charges par habitant'!M13</f>
        <v>108.60229645093946</v>
      </c>
      <c r="K13" s="46">
        <f>'Charges par nature'!K13/'Charges par habitant'!M13</f>
        <v>82.65553235908142</v>
      </c>
      <c r="M13" s="47">
        <v>958</v>
      </c>
    </row>
    <row r="14" spans="1:13" ht="14.25" customHeight="1">
      <c r="A14" s="44" t="s">
        <v>8</v>
      </c>
      <c r="B14" s="45">
        <f>'Charges par nature'!B14/'Charges par habitant'!M14</f>
        <v>1868.6170726796859</v>
      </c>
      <c r="C14" s="45">
        <f>'Charges par nature'!C14/'Charges par habitant'!M14</f>
        <v>1841.3021944835916</v>
      </c>
      <c r="D14" s="45">
        <f>'Charges par nature'!D14/'Charges par habitant'!M14</f>
        <v>224.15059391987114</v>
      </c>
      <c r="E14" s="45">
        <f>'Charges par nature'!E14/'Charges par habitant'!M14</f>
        <v>368.78296758606803</v>
      </c>
      <c r="F14" s="45">
        <f>'Charges par nature'!F14/M14</f>
        <v>0</v>
      </c>
      <c r="G14" s="45">
        <f>'Charges par nature'!G14/'Charges par habitant'!M14</f>
        <v>965.83531306623718</v>
      </c>
      <c r="H14" s="45">
        <f>'Charges par nature'!H14/'Charges par habitant'!M14</f>
        <v>609.60579826857258</v>
      </c>
      <c r="I14" s="45">
        <f>'Charges par nature'!I14/'Charges par habitant'!M14</f>
        <v>62.606200926112344</v>
      </c>
      <c r="J14" s="45">
        <f>'Charges par nature'!J14/'Charges par habitant'!M14</f>
        <v>2.2430038252466278</v>
      </c>
      <c r="K14" s="46">
        <f>'Charges par nature'!K14/'Charges par habitant'!M14</f>
        <v>393.55747936380106</v>
      </c>
      <c r="M14" s="47">
        <v>4967</v>
      </c>
    </row>
    <row r="15" spans="1:13" ht="14.25" customHeight="1">
      <c r="A15" s="44" t="s">
        <v>9</v>
      </c>
      <c r="B15" s="45">
        <f>'Charges par nature'!B15/'Charges par habitant'!M15</f>
        <v>1289.5336134453783</v>
      </c>
      <c r="C15" s="45">
        <f>'Charges par nature'!C15/'Charges par habitant'!M15</f>
        <v>1173.7605042016808</v>
      </c>
      <c r="D15" s="45">
        <f>'Charges par nature'!D15/'Charges par habitant'!M15</f>
        <v>198.51127819548873</v>
      </c>
      <c r="E15" s="45">
        <f>'Charges par nature'!E15/'Charges par habitant'!M15</f>
        <v>334.14551083591329</v>
      </c>
      <c r="F15" s="45">
        <f>'Charges par nature'!F15/M15</f>
        <v>7.5409111012826185E-2</v>
      </c>
      <c r="G15" s="45">
        <f>'Charges par nature'!G15/'Charges par habitant'!M15</f>
        <v>1076.2019018133569</v>
      </c>
      <c r="H15" s="45">
        <f>'Charges par nature'!H15/'Charges par habitant'!M15</f>
        <v>749.49358690844758</v>
      </c>
      <c r="I15" s="45">
        <f>'Charges par nature'!I15/'Charges par habitant'!M15</f>
        <v>57.683768244139763</v>
      </c>
      <c r="J15" s="45">
        <f>'Charges par nature'!J15/'Charges par habitant'!M15</f>
        <v>77.190181335692174</v>
      </c>
      <c r="K15" s="46">
        <f>'Charges par nature'!K15/'Charges par habitant'!M15</f>
        <v>506.73374613003097</v>
      </c>
      <c r="M15" s="47">
        <v>4522</v>
      </c>
    </row>
    <row r="16" spans="1:13" ht="14.25" customHeight="1">
      <c r="A16" s="44" t="s">
        <v>10</v>
      </c>
      <c r="B16" s="45">
        <f>'Charges par nature'!B16/'Charges par habitant'!M16</f>
        <v>1066.5858676207513</v>
      </c>
      <c r="C16" s="45">
        <f>'Charges par nature'!C16/'Charges par habitant'!M16</f>
        <v>584.72039355992843</v>
      </c>
      <c r="D16" s="45">
        <f>'Charges par nature'!D16/'Charges par habitant'!M16</f>
        <v>174.85169946332738</v>
      </c>
      <c r="E16" s="45">
        <f>'Charges par nature'!E16/'Charges par habitant'!M16</f>
        <v>261.41878354203936</v>
      </c>
      <c r="F16" s="45">
        <f>'Charges par nature'!F16/M16</f>
        <v>0</v>
      </c>
      <c r="G16" s="45">
        <f>'Charges par nature'!G16/'Charges par habitant'!M16</f>
        <v>900.06296958855103</v>
      </c>
      <c r="H16" s="45">
        <f>'Charges par nature'!H16/'Charges par habitant'!M16</f>
        <v>916.18300536672632</v>
      </c>
      <c r="I16" s="45">
        <f>'Charges par nature'!I16/'Charges par habitant'!M16</f>
        <v>83.19409660107334</v>
      </c>
      <c r="J16" s="45">
        <f>'Charges par nature'!J16/'Charges par habitant'!M16</f>
        <v>205.5772808586762</v>
      </c>
      <c r="K16" s="46">
        <f>'Charges par nature'!K16/'Charges par habitant'!M16</f>
        <v>274.30894454382826</v>
      </c>
      <c r="M16" s="47">
        <v>5590</v>
      </c>
    </row>
    <row r="17" spans="1:13" ht="14.25" customHeight="1">
      <c r="A17" s="44" t="s">
        <v>11</v>
      </c>
      <c r="B17" s="45">
        <f>'Charges par nature'!B17/'Charges par habitant'!M17</f>
        <v>1105.1163522012578</v>
      </c>
      <c r="C17" s="45">
        <f>'Charges par nature'!C17/'Charges par habitant'!M17</f>
        <v>1322.6503144654089</v>
      </c>
      <c r="D17" s="45">
        <f>'Charges par nature'!D17/'Charges par habitant'!M17</f>
        <v>214.30188679245282</v>
      </c>
      <c r="E17" s="45">
        <f>'Charges par nature'!E17/'Charges par habitant'!M17</f>
        <v>360.24213836477986</v>
      </c>
      <c r="F17" s="45">
        <f>'Charges par nature'!F17/M17</f>
        <v>14.7</v>
      </c>
      <c r="G17" s="45">
        <f>'Charges par nature'!G17/'Charges par habitant'!M17</f>
        <v>793.89937106918239</v>
      </c>
      <c r="H17" s="45">
        <f>'Charges par nature'!H17/'Charges par habitant'!M17</f>
        <v>2170.9515723270442</v>
      </c>
      <c r="I17" s="45">
        <f>'Charges par nature'!I17/'Charges par habitant'!M17</f>
        <v>68.760377358490572</v>
      </c>
      <c r="J17" s="45">
        <f>'Charges par nature'!J17/'Charges par habitant'!M17</f>
        <v>179.40251572327045</v>
      </c>
      <c r="K17" s="46">
        <f>'Charges par nature'!K17/'Charges par habitant'!M17</f>
        <v>178.99685534591194</v>
      </c>
      <c r="M17" s="47">
        <v>1590</v>
      </c>
    </row>
    <row r="18" spans="1:13" ht="14.25" customHeight="1">
      <c r="A18" s="44" t="s">
        <v>12</v>
      </c>
      <c r="B18" s="45">
        <f>'Charges par nature'!B18/'Charges par habitant'!M18</f>
        <v>1251.7816291161178</v>
      </c>
      <c r="C18" s="45">
        <f>'Charges par nature'!C18/'Charges par habitant'!M18</f>
        <v>1176.2199306759098</v>
      </c>
      <c r="D18" s="45">
        <f>'Charges par nature'!D18/'Charges par habitant'!M18</f>
        <v>191.26568457538994</v>
      </c>
      <c r="E18" s="45">
        <f>'Charges par nature'!E18/'Charges par habitant'!M18</f>
        <v>442.49410745233968</v>
      </c>
      <c r="F18" s="45">
        <f>'Charges par nature'!F18/M18</f>
        <v>2.4783362218370884E-2</v>
      </c>
      <c r="G18" s="45">
        <f>'Charges par nature'!G18/'Charges par habitant'!M18</f>
        <v>767.73414211438478</v>
      </c>
      <c r="H18" s="45">
        <f>'Charges par nature'!H18/'Charges par habitant'!M18</f>
        <v>612.22720970537262</v>
      </c>
      <c r="I18" s="45">
        <f>'Charges par nature'!I18/'Charges par habitant'!M18</f>
        <v>45.996360485268632</v>
      </c>
      <c r="J18" s="45">
        <f>'Charges par nature'!J18/'Charges par habitant'!M18</f>
        <v>93.700866551126524</v>
      </c>
      <c r="K18" s="46">
        <f>'Charges par nature'!K18/'Charges par habitant'!M18</f>
        <v>86.206065857885619</v>
      </c>
      <c r="M18" s="47">
        <v>5770</v>
      </c>
    </row>
    <row r="19" spans="1:13" ht="14.25" customHeight="1">
      <c r="A19" s="44" t="s">
        <v>52</v>
      </c>
      <c r="B19" s="45">
        <f>'Charges par nature'!B19/'Charges par habitant'!M19</f>
        <v>1154.9244541484716</v>
      </c>
      <c r="C19" s="45">
        <f>'Charges par nature'!C19/'Charges par habitant'!M19</f>
        <v>809.76375545851533</v>
      </c>
      <c r="D19" s="45">
        <f>'Charges par nature'!D19/'Charges par habitant'!M19</f>
        <v>214.95873362445414</v>
      </c>
      <c r="E19" s="45">
        <f>'Charges par nature'!E19/'Charges par habitant'!M19</f>
        <v>503.4430131004367</v>
      </c>
      <c r="F19" s="45">
        <f>'Charges par nature'!F19/M19</f>
        <v>6.9650655021834054E-2</v>
      </c>
      <c r="G19" s="45">
        <f>'Charges par nature'!G19/'Charges par habitant'!M19</f>
        <v>768.5417030567686</v>
      </c>
      <c r="H19" s="45">
        <f>'Charges par nature'!H19/'Charges par habitant'!M19</f>
        <v>640.34323144104803</v>
      </c>
      <c r="I19" s="45">
        <f>'Charges par nature'!I19/'Charges par habitant'!M19</f>
        <v>39.076637554585155</v>
      </c>
      <c r="J19" s="45">
        <f>'Charges par nature'!J19/'Charges par habitant'!M19</f>
        <v>39.675764192139738</v>
      </c>
      <c r="K19" s="46">
        <f>'Charges par nature'!K19/'Charges par habitant'!M19</f>
        <v>118.77729257641921</v>
      </c>
      <c r="M19" s="47">
        <v>4580</v>
      </c>
    </row>
    <row r="20" spans="1:13" ht="14.25" customHeight="1">
      <c r="A20" s="44" t="s">
        <v>13</v>
      </c>
      <c r="B20" s="45">
        <f>'Charges par nature'!B20/'Charges par habitant'!M20</f>
        <v>1000.3774759479344</v>
      </c>
      <c r="C20" s="45">
        <f>'Charges par nature'!C20/'Charges par habitant'!M20</f>
        <v>1082.3163554046407</v>
      </c>
      <c r="D20" s="45">
        <f>'Charges par nature'!D20/'Charges par habitant'!M20</f>
        <v>151.40577249575551</v>
      </c>
      <c r="E20" s="45">
        <f>'Charges par nature'!E20/'Charges par habitant'!M20</f>
        <v>231.57045840407471</v>
      </c>
      <c r="F20" s="45">
        <f>'Charges par nature'!F20/M20</f>
        <v>0</v>
      </c>
      <c r="G20" s="45">
        <f>'Charges par nature'!G20/'Charges par habitant'!M20</f>
        <v>866.72778720996041</v>
      </c>
      <c r="H20" s="45">
        <f>'Charges par nature'!H20/'Charges par habitant'!M20</f>
        <v>922.85625353706848</v>
      </c>
      <c r="I20" s="45">
        <f>'Charges par nature'!I20/'Charges par habitant'!M20</f>
        <v>55.132993774759477</v>
      </c>
      <c r="J20" s="45">
        <f>'Charges par nature'!J20/'Charges par habitant'!M20</f>
        <v>14.609507640067912</v>
      </c>
      <c r="K20" s="46">
        <f>'Charges par nature'!K20/'Charges par habitant'!M20</f>
        <v>105.85172608941708</v>
      </c>
      <c r="M20" s="47">
        <v>1767</v>
      </c>
    </row>
    <row r="21" spans="1:13" ht="14.25" customHeight="1">
      <c r="A21" s="44" t="s">
        <v>14</v>
      </c>
      <c r="B21" s="45">
        <f>'Charges par nature'!B21/'Charges par habitant'!M21</f>
        <v>1228.8795180722891</v>
      </c>
      <c r="C21" s="45">
        <f>'Charges par nature'!C21/'Charges par habitant'!M21</f>
        <v>756.63299351251158</v>
      </c>
      <c r="D21" s="45">
        <f>'Charges par nature'!D21/'Charges par habitant'!M21</f>
        <v>147.43280815569972</v>
      </c>
      <c r="E21" s="45">
        <f>'Charges par nature'!E21/'Charges par habitant'!M21</f>
        <v>300.37349397590361</v>
      </c>
      <c r="F21" s="45">
        <f>'Charges par nature'!F21/M21</f>
        <v>0</v>
      </c>
      <c r="G21" s="45">
        <f>'Charges par nature'!G21/'Charges par habitant'!M21</f>
        <v>903.9249304911956</v>
      </c>
      <c r="H21" s="45">
        <f>'Charges par nature'!H21/'Charges par habitant'!M21</f>
        <v>585.06672845227058</v>
      </c>
      <c r="I21" s="45">
        <f>'Charges par nature'!I21/'Charges par habitant'!M21</f>
        <v>37.23725671918443</v>
      </c>
      <c r="J21" s="45">
        <f>'Charges par nature'!J21/'Charges par habitant'!M21</f>
        <v>49.839666357738643</v>
      </c>
      <c r="K21" s="46">
        <f>'Charges par nature'!K21/'Charges par habitant'!M21</f>
        <v>196.66913809082484</v>
      </c>
      <c r="M21" s="47">
        <v>1079</v>
      </c>
    </row>
    <row r="22" spans="1:13" ht="14.25" customHeight="1">
      <c r="A22" s="44" t="s">
        <v>15</v>
      </c>
      <c r="B22" s="45">
        <f>'Charges par nature'!B22/'Charges par habitant'!M22</f>
        <v>682.43137254901956</v>
      </c>
      <c r="C22" s="45">
        <f>'Charges par nature'!C22/'Charges par habitant'!M22</f>
        <v>1123.5686274509803</v>
      </c>
      <c r="D22" s="45">
        <f>'Charges par nature'!D22/'Charges par habitant'!M22</f>
        <v>34.882352941176471</v>
      </c>
      <c r="E22" s="45">
        <f>'Charges par nature'!E22/'Charges par habitant'!M22</f>
        <v>544.72549019607845</v>
      </c>
      <c r="F22" s="45">
        <f>'Charges par nature'!F22/M22</f>
        <v>0</v>
      </c>
      <c r="G22" s="45">
        <f>'Charges par nature'!G22/'Charges par habitant'!M22</f>
        <v>267.41176470588238</v>
      </c>
      <c r="H22" s="45">
        <f>'Charges par nature'!H22/'Charges par habitant'!M22</f>
        <v>419.75490196078431</v>
      </c>
      <c r="I22" s="45">
        <f>'Charges par nature'!I22/'Charges par habitant'!M22</f>
        <v>0</v>
      </c>
      <c r="J22" s="45">
        <f>'Charges par nature'!J22/'Charges par habitant'!M22</f>
        <v>104.15686274509804</v>
      </c>
      <c r="K22" s="46">
        <f>'Charges par nature'!K22/'Charges par habitant'!M22</f>
        <v>54.931372549019606</v>
      </c>
      <c r="M22" s="47">
        <v>102</v>
      </c>
    </row>
    <row r="23" spans="1:13" ht="14.25" customHeight="1">
      <c r="A23" s="44" t="s">
        <v>16</v>
      </c>
      <c r="B23" s="45">
        <f>'Charges par nature'!B23/'Charges par habitant'!M23</f>
        <v>1243.5701476793249</v>
      </c>
      <c r="C23" s="45">
        <f>'Charges par nature'!C23/'Charges par habitant'!M23</f>
        <v>547.73101265822788</v>
      </c>
      <c r="D23" s="45">
        <f>'Charges par nature'!D23/'Charges par habitant'!M23</f>
        <v>170.98444092827003</v>
      </c>
      <c r="E23" s="45">
        <f>'Charges par nature'!E23/'Charges par habitant'!M23</f>
        <v>290.68169831223628</v>
      </c>
      <c r="F23" s="45">
        <f>'Charges par nature'!F23/M23</f>
        <v>0</v>
      </c>
      <c r="G23" s="45">
        <f>'Charges par nature'!G23/'Charges par habitant'!M23</f>
        <v>912.39952531645565</v>
      </c>
      <c r="H23" s="45">
        <f>'Charges par nature'!H23/'Charges par habitant'!M23</f>
        <v>676.34124472573842</v>
      </c>
      <c r="I23" s="45">
        <f>'Charges par nature'!I23/'Charges par habitant'!M23</f>
        <v>46.22178270042194</v>
      </c>
      <c r="J23" s="45">
        <f>'Charges par nature'!J23/'Charges par habitant'!M23</f>
        <v>62.345464135021096</v>
      </c>
      <c r="K23" s="46">
        <f>'Charges par nature'!K23/'Charges par habitant'!M23</f>
        <v>166.74841772151899</v>
      </c>
      <c r="M23" s="47">
        <v>3792</v>
      </c>
    </row>
    <row r="24" spans="1:13" ht="14.25" customHeight="1">
      <c r="A24" s="44" t="s">
        <v>17</v>
      </c>
      <c r="B24" s="45">
        <f>'Charges par nature'!B24/'Charges par habitant'!M24</f>
        <v>1084.4963273871983</v>
      </c>
      <c r="C24" s="45">
        <f>'Charges par nature'!C24/'Charges par habitant'!M24</f>
        <v>802.47953830010488</v>
      </c>
      <c r="D24" s="45">
        <f>'Charges par nature'!D24/'Charges par habitant'!M24</f>
        <v>120.41920251836306</v>
      </c>
      <c r="E24" s="45">
        <f>'Charges par nature'!E24/'Charges par habitant'!M24</f>
        <v>215.94281217208814</v>
      </c>
      <c r="F24" s="45">
        <f>'Charges par nature'!F24/M24</f>
        <v>0</v>
      </c>
      <c r="G24" s="45">
        <f>'Charges par nature'!G24/'Charges par habitant'!M24</f>
        <v>1055.9732423924449</v>
      </c>
      <c r="H24" s="45">
        <f>'Charges par nature'!H24/'Charges par habitant'!M24</f>
        <v>949.27439664218264</v>
      </c>
      <c r="I24" s="45">
        <f>'Charges par nature'!I24/'Charges par habitant'!M24</f>
        <v>48.466421825813221</v>
      </c>
      <c r="J24" s="45">
        <f>'Charges par nature'!J24/'Charges par habitant'!M24</f>
        <v>57.719307450157395</v>
      </c>
      <c r="K24" s="46">
        <f>'Charges par nature'!K24/'Charges par habitant'!M24</f>
        <v>47.873557187827913</v>
      </c>
      <c r="M24" s="47">
        <v>1906</v>
      </c>
    </row>
    <row r="25" spans="1:13" ht="14.25" customHeight="1">
      <c r="A25" s="44" t="s">
        <v>18</v>
      </c>
      <c r="B25" s="45">
        <f>'Charges par nature'!B25/'Charges par habitant'!M25</f>
        <v>1298.2484675112382</v>
      </c>
      <c r="C25" s="45">
        <f>'Charges par nature'!C25/'Charges par habitant'!M25</f>
        <v>769.59337964854922</v>
      </c>
      <c r="D25" s="45">
        <f>'Charges par nature'!D25/'Charges par habitant'!M25</f>
        <v>170.24805884756844</v>
      </c>
      <c r="E25" s="45">
        <f>'Charges par nature'!E25/'Charges par habitant'!M25</f>
        <v>513.19493257049453</v>
      </c>
      <c r="F25" s="45">
        <f>'Charges par nature'!F25/M25</f>
        <v>7.8463424601552922E-2</v>
      </c>
      <c r="G25" s="45">
        <f>'Charges par nature'!G25/'Charges par habitant'!M25</f>
        <v>1185.9419697588885</v>
      </c>
      <c r="H25" s="45">
        <f>'Charges par nature'!H25/'Charges par habitant'!M25</f>
        <v>451.07233346955456</v>
      </c>
      <c r="I25" s="45">
        <f>'Charges par nature'!I25/'Charges par habitant'!M25</f>
        <v>45.814058030241114</v>
      </c>
      <c r="J25" s="45">
        <f>'Charges par nature'!J25/'Charges par habitant'!M25</f>
        <v>35.346546791990193</v>
      </c>
      <c r="K25" s="46">
        <f>'Charges par nature'!K25/'Charges par habitant'!M25</f>
        <v>177.68532897425419</v>
      </c>
      <c r="M25" s="47">
        <v>2447</v>
      </c>
    </row>
    <row r="26" spans="1:13" ht="14.25" customHeight="1">
      <c r="A26" s="44" t="s">
        <v>19</v>
      </c>
      <c r="B26" s="45">
        <f>'Charges par nature'!B26/'Charges par habitant'!M26</f>
        <v>1240.1904761904761</v>
      </c>
      <c r="C26" s="45">
        <f>'Charges par nature'!C26/'Charges par habitant'!M26</f>
        <v>834.23333333333335</v>
      </c>
      <c r="D26" s="45">
        <f>'Charges par nature'!D26/'Charges par habitant'!M26</f>
        <v>11.604761904761904</v>
      </c>
      <c r="E26" s="45">
        <f>'Charges par nature'!E26/'Charges par habitant'!M26</f>
        <v>192.71904761904761</v>
      </c>
      <c r="F26" s="45">
        <f>'Charges par nature'!F26/M26</f>
        <v>0.35714285714285715</v>
      </c>
      <c r="G26" s="45">
        <f>'Charges par nature'!G26/'Charges par habitant'!M26</f>
        <v>829.17142857142858</v>
      </c>
      <c r="H26" s="45">
        <f>'Charges par nature'!H26/'Charges par habitant'!M26</f>
        <v>678.94761904761901</v>
      </c>
      <c r="I26" s="45">
        <f>'Charges par nature'!I26/'Charges par habitant'!M26</f>
        <v>43.823809523809523</v>
      </c>
      <c r="J26" s="45">
        <f>'Charges par nature'!J26/'Charges par habitant'!M26</f>
        <v>29.438095238095237</v>
      </c>
      <c r="K26" s="46">
        <f>'Charges par nature'!K26/'Charges par habitant'!M26</f>
        <v>6.4285714285714288</v>
      </c>
      <c r="M26" s="47">
        <v>210</v>
      </c>
    </row>
    <row r="27" spans="1:13" ht="14.25" customHeight="1">
      <c r="A27" s="44" t="s">
        <v>20</v>
      </c>
      <c r="B27" s="45">
        <f>'Charges par nature'!B27/'Charges par habitant'!M27</f>
        <v>661.87711864406776</v>
      </c>
      <c r="C27" s="45">
        <f>'Charges par nature'!C27/'Charges par habitant'!M27</f>
        <v>978.69915254237287</v>
      </c>
      <c r="D27" s="45">
        <f>'Charges par nature'!D27/'Charges par habitant'!M27</f>
        <v>84.733050847457633</v>
      </c>
      <c r="E27" s="45">
        <f>'Charges par nature'!E27/'Charges par habitant'!M27</f>
        <v>549.11440677966107</v>
      </c>
      <c r="F27" s="45">
        <f>'Charges par nature'!F27/M27</f>
        <v>0</v>
      </c>
      <c r="G27" s="45">
        <f>'Charges par nature'!G27/'Charges par habitant'!M27</f>
        <v>1447.4449152542372</v>
      </c>
      <c r="H27" s="45">
        <f>'Charges par nature'!H27/'Charges par habitant'!M27</f>
        <v>379.5169491525424</v>
      </c>
      <c r="I27" s="45">
        <f>'Charges par nature'!I27/'Charges par habitant'!M27</f>
        <v>21.254237288135592</v>
      </c>
      <c r="J27" s="45">
        <f>'Charges par nature'!J27/'Charges par habitant'!M27</f>
        <v>8.3601694915254239</v>
      </c>
      <c r="K27" s="46">
        <f>'Charges par nature'!K27/'Charges par habitant'!M27</f>
        <v>43.038135593220339</v>
      </c>
      <c r="M27" s="47">
        <v>236</v>
      </c>
    </row>
    <row r="28" spans="1:13" ht="14.25" customHeight="1">
      <c r="A28" s="44" t="s">
        <v>21</v>
      </c>
      <c r="B28" s="45">
        <f>'Charges par nature'!B28/'Charges par habitant'!M28</f>
        <v>984.6062992125984</v>
      </c>
      <c r="C28" s="45">
        <f>'Charges par nature'!C28/'Charges par habitant'!M28</f>
        <v>1011.8031496062993</v>
      </c>
      <c r="D28" s="45">
        <f>'Charges par nature'!D28/'Charges par habitant'!M28</f>
        <v>323.63779527559058</v>
      </c>
      <c r="E28" s="45">
        <f>'Charges par nature'!E28/'Charges par habitant'!M28</f>
        <v>612.98425196850394</v>
      </c>
      <c r="F28" s="45">
        <f>'Charges par nature'!F28/M28</f>
        <v>0</v>
      </c>
      <c r="G28" s="45">
        <f>'Charges par nature'!G28/'Charges par habitant'!M28</f>
        <v>1024.0275590551182</v>
      </c>
      <c r="H28" s="45">
        <f>'Charges par nature'!H28/'Charges par habitant'!M28</f>
        <v>1162.0944881889764</v>
      </c>
      <c r="I28" s="45">
        <f>'Charges par nature'!I28/'Charges par habitant'!M28</f>
        <v>47.212598425196852</v>
      </c>
      <c r="J28" s="45">
        <f>'Charges par nature'!J28/'Charges par habitant'!M28</f>
        <v>137.92519685039369</v>
      </c>
      <c r="K28" s="46">
        <f>'Charges par nature'!K28/'Charges par habitant'!M28</f>
        <v>350.3937007874016</v>
      </c>
      <c r="M28" s="47">
        <v>254</v>
      </c>
    </row>
    <row r="29" spans="1:13" ht="14.25" customHeight="1">
      <c r="A29" s="48" t="s">
        <v>51</v>
      </c>
      <c r="B29" s="45">
        <f>'Charges par nature'!B29/'Charges par habitant'!M29</f>
        <v>2662.4987113402062</v>
      </c>
      <c r="C29" s="45">
        <f>'Charges par nature'!C29/'Charges par habitant'!M29</f>
        <v>1048.3628497790869</v>
      </c>
      <c r="D29" s="45">
        <f>'Charges par nature'!D29/'Charges par habitant'!M29</f>
        <v>155.36441458026511</v>
      </c>
      <c r="E29" s="45">
        <f>'Charges par nature'!E29/'Charges par habitant'!M29</f>
        <v>367.6331001472754</v>
      </c>
      <c r="F29" s="45">
        <f>'Charges par nature'!F29/M29</f>
        <v>0</v>
      </c>
      <c r="G29" s="45">
        <f>'Charges par nature'!G29/'Charges par habitant'!M29</f>
        <v>63.387702503681886</v>
      </c>
      <c r="H29" s="45">
        <f>'Charges par nature'!H29/'Charges par habitant'!M29</f>
        <v>473.43547496318115</v>
      </c>
      <c r="I29" s="45">
        <f>'Charges par nature'!I29/'Charges par habitant'!M29</f>
        <v>40.172496318114874</v>
      </c>
      <c r="J29" s="45">
        <f>'Charges par nature'!J29/'Charges par habitant'!M29</f>
        <v>15.374631811487481</v>
      </c>
      <c r="K29" s="46">
        <f>'Charges par nature'!K29/'Charges par habitant'!M29</f>
        <v>386.50322164948454</v>
      </c>
      <c r="M29" s="47">
        <v>10864</v>
      </c>
    </row>
    <row r="30" spans="1:13" ht="14.25" customHeight="1">
      <c r="A30" s="44" t="s">
        <v>22</v>
      </c>
      <c r="B30" s="45">
        <f>'Charges par nature'!B30/'Charges par habitant'!M30</f>
        <v>1732.3126385809312</v>
      </c>
      <c r="C30" s="45">
        <f>'Charges par nature'!C30/'Charges par habitant'!M30</f>
        <v>1595.1552106430156</v>
      </c>
      <c r="D30" s="45">
        <f>'Charges par nature'!D30/'Charges par habitant'!M30</f>
        <v>164.22616407982261</v>
      </c>
      <c r="E30" s="45">
        <f>'Charges par nature'!E30/'Charges par habitant'!M30</f>
        <v>744.66518847006648</v>
      </c>
      <c r="F30" s="45">
        <f>'Charges par nature'!F30/M30</f>
        <v>0</v>
      </c>
      <c r="G30" s="45">
        <f>'Charges par nature'!G30/'Charges par habitant'!M30</f>
        <v>521.55432372505538</v>
      </c>
      <c r="H30" s="45">
        <f>'Charges par nature'!H30/'Charges par habitant'!M30</f>
        <v>528.43902439024396</v>
      </c>
      <c r="I30" s="45">
        <f>'Charges par nature'!I30/'Charges par habitant'!M30</f>
        <v>37.753880266075384</v>
      </c>
      <c r="J30" s="45">
        <f>'Charges par nature'!J30/'Charges par habitant'!M30</f>
        <v>115.06873614190687</v>
      </c>
      <c r="K30" s="46">
        <f>'Charges par nature'!K30/'Charges par habitant'!M30</f>
        <v>441.95121951219511</v>
      </c>
      <c r="M30" s="47">
        <v>451</v>
      </c>
    </row>
    <row r="31" spans="1:13" ht="14.25" customHeight="1">
      <c r="A31" s="44" t="s">
        <v>23</v>
      </c>
      <c r="B31" s="45">
        <f>'Charges par nature'!B31/'Charges par habitant'!M31</f>
        <v>2227.1306990881458</v>
      </c>
      <c r="C31" s="45">
        <f>'Charges par nature'!C31/'Charges par habitant'!M31</f>
        <v>1447.2203647416413</v>
      </c>
      <c r="D31" s="45">
        <f>'Charges par nature'!D31/'Charges par habitant'!M31</f>
        <v>378.6048632218845</v>
      </c>
      <c r="E31" s="45">
        <f>'Charges par nature'!E31/'Charges par habitant'!M31</f>
        <v>416.52887537993922</v>
      </c>
      <c r="F31" s="45">
        <f>'Charges par nature'!F31/M31</f>
        <v>0</v>
      </c>
      <c r="G31" s="45">
        <f>'Charges par nature'!G31/'Charges par habitant'!M31</f>
        <v>894.28875379939211</v>
      </c>
      <c r="H31" s="45">
        <f>'Charges par nature'!H31/'Charges par habitant'!M31</f>
        <v>517.06231003039511</v>
      </c>
      <c r="I31" s="45">
        <f>'Charges par nature'!I31/'Charges par habitant'!M31</f>
        <v>33.057750759878417</v>
      </c>
      <c r="J31" s="45">
        <f>'Charges par nature'!J31/'Charges par habitant'!M31</f>
        <v>14.642857142857142</v>
      </c>
      <c r="K31" s="46">
        <f>'Charges par nature'!K31/'Charges par habitant'!M31</f>
        <v>199.81306990881458</v>
      </c>
      <c r="M31" s="47">
        <v>658</v>
      </c>
    </row>
    <row r="32" spans="1:13" ht="14.25" customHeight="1">
      <c r="A32" s="44" t="s">
        <v>24</v>
      </c>
      <c r="B32" s="45">
        <f>'Charges par nature'!B32/'Charges par habitant'!M32</f>
        <v>982.45681818181822</v>
      </c>
      <c r="C32" s="45">
        <f>'Charges par nature'!C32/'Charges par habitant'!M32</f>
        <v>932.79818181818177</v>
      </c>
      <c r="D32" s="45">
        <f>'Charges par nature'!D32/'Charges par habitant'!M32</f>
        <v>146.34681818181818</v>
      </c>
      <c r="E32" s="45">
        <f>'Charges par nature'!E32/'Charges par habitant'!M32</f>
        <v>366.95181818181817</v>
      </c>
      <c r="F32" s="45">
        <f>'Charges par nature'!F32/M32</f>
        <v>1.2272727272727272E-2</v>
      </c>
      <c r="G32" s="45">
        <f>'Charges par nature'!G32/'Charges par habitant'!M32</f>
        <v>783.15499999999997</v>
      </c>
      <c r="H32" s="45">
        <f>'Charges par nature'!H32/'Charges par habitant'!M32</f>
        <v>661.88590909090908</v>
      </c>
      <c r="I32" s="45">
        <f>'Charges par nature'!I32/'Charges par habitant'!M32</f>
        <v>39.908181818181816</v>
      </c>
      <c r="J32" s="45">
        <f>'Charges par nature'!J32/'Charges par habitant'!M32</f>
        <v>14.988636363636363</v>
      </c>
      <c r="K32" s="46">
        <f>'Charges par nature'!K32/'Charges par habitant'!M32</f>
        <v>81.745909090909095</v>
      </c>
      <c r="M32" s="47">
        <v>2200</v>
      </c>
    </row>
    <row r="33" spans="1:13" ht="14.25" customHeight="1">
      <c r="A33" s="44" t="s">
        <v>53</v>
      </c>
      <c r="B33" s="45">
        <f>'Charges par nature'!B33/'Charges par habitant'!M33</f>
        <v>1213.5113122171945</v>
      </c>
      <c r="C33" s="45">
        <f>'Charges par nature'!C33/'Charges par habitant'!M33</f>
        <v>788.20644796380088</v>
      </c>
      <c r="D33" s="45">
        <f>'Charges par nature'!D33/'Charges par habitant'!M33</f>
        <v>176.00622171945702</v>
      </c>
      <c r="E33" s="45">
        <f>'Charges par nature'!E33/'Charges par habitant'!M33</f>
        <v>396.38009049773757</v>
      </c>
      <c r="F33" s="45">
        <f>'Charges par nature'!F33/M33</f>
        <v>3.7856334841628958</v>
      </c>
      <c r="G33" s="45">
        <f>'Charges par nature'!G33/'Charges par habitant'!M33</f>
        <v>843.57352941176475</v>
      </c>
      <c r="H33" s="45">
        <f>'Charges par nature'!H33/'Charges par habitant'!M33</f>
        <v>486.56900452488685</v>
      </c>
      <c r="I33" s="45">
        <f>'Charges par nature'!I33/'Charges par habitant'!M33</f>
        <v>29.869343891402714</v>
      </c>
      <c r="J33" s="45">
        <f>'Charges par nature'!J33/'Charges par habitant'!M33</f>
        <v>35.417420814479641</v>
      </c>
      <c r="K33" s="46">
        <f>'Charges par nature'!K33/'Charges par habitant'!M33</f>
        <v>77.700226244343895</v>
      </c>
      <c r="M33" s="47">
        <v>1768</v>
      </c>
    </row>
    <row r="34" spans="1:13" ht="14.25" customHeight="1">
      <c r="A34" s="44" t="s">
        <v>25</v>
      </c>
      <c r="B34" s="45">
        <f>'Charges par nature'!B34/'Charges par habitant'!M34</f>
        <v>1449.8124610591901</v>
      </c>
      <c r="C34" s="45">
        <f>'Charges par nature'!C34/'Charges par habitant'!M34</f>
        <v>661.45420560747664</v>
      </c>
      <c r="D34" s="45">
        <f>'Charges par nature'!D34/'Charges par habitant'!M34</f>
        <v>149.77757009345794</v>
      </c>
      <c r="E34" s="45">
        <f>'Charges par nature'!E34/'Charges par habitant'!M34</f>
        <v>271.76510903426794</v>
      </c>
      <c r="F34" s="45">
        <f>'Charges par nature'!F34/M34</f>
        <v>0</v>
      </c>
      <c r="G34" s="45">
        <f>'Charges par nature'!G34/'Charges par habitant'!M34</f>
        <v>1026.7433021806853</v>
      </c>
      <c r="H34" s="45">
        <f>'Charges par nature'!H34/'Charges par habitant'!M34</f>
        <v>487.11651090342679</v>
      </c>
      <c r="I34" s="45">
        <f>'Charges par nature'!I34/'Charges par habitant'!M34</f>
        <v>31.687850467289721</v>
      </c>
      <c r="J34" s="45">
        <f>'Charges par nature'!J34/'Charges par habitant'!M34</f>
        <v>10.22429906542056</v>
      </c>
      <c r="K34" s="46">
        <f>'Charges par nature'!K34/'Charges par habitant'!M34</f>
        <v>84.738317757009341</v>
      </c>
      <c r="M34" s="47">
        <v>1605</v>
      </c>
    </row>
    <row r="35" spans="1:13" ht="14.25" customHeight="1">
      <c r="A35" s="44" t="s">
        <v>26</v>
      </c>
      <c r="B35" s="45">
        <f>'Charges par nature'!B35/'Charges par habitant'!M35</f>
        <v>483.71719457013575</v>
      </c>
      <c r="C35" s="45">
        <f>'Charges par nature'!C35/'Charges par habitant'!M35</f>
        <v>725.45475113122177</v>
      </c>
      <c r="D35" s="45">
        <f>'Charges par nature'!D35/'Charges par habitant'!M35</f>
        <v>118.07013574660634</v>
      </c>
      <c r="E35" s="45">
        <f>'Charges par nature'!E35/'Charges par habitant'!M35</f>
        <v>280.8981900452489</v>
      </c>
      <c r="F35" s="45">
        <f>'Charges par nature'!F35/M35</f>
        <v>0</v>
      </c>
      <c r="G35" s="45">
        <f>'Charges par nature'!G35/'Charges par habitant'!M35</f>
        <v>1777.9932126696833</v>
      </c>
      <c r="H35" s="45">
        <f>'Charges par nature'!H35/'Charges par habitant'!M35</f>
        <v>470.49547511312215</v>
      </c>
      <c r="I35" s="45">
        <f>'Charges par nature'!I35/'Charges par habitant'!M35</f>
        <v>26.027149321266968</v>
      </c>
      <c r="J35" s="45">
        <f>'Charges par nature'!J35/'Charges par habitant'!M35</f>
        <v>19.407239819004523</v>
      </c>
      <c r="K35" s="46">
        <f>'Charges par nature'!K35/'Charges par habitant'!M35</f>
        <v>26.018099547511312</v>
      </c>
      <c r="M35" s="47">
        <v>442</v>
      </c>
    </row>
    <row r="36" spans="1:13" ht="14.25" customHeight="1">
      <c r="A36" s="44" t="s">
        <v>27</v>
      </c>
      <c r="B36" s="45">
        <f>'Charges par nature'!B36/'Charges par habitant'!M36</f>
        <v>2507.9767441860463</v>
      </c>
      <c r="C36" s="45">
        <f>'Charges par nature'!C36/'Charges par habitant'!M36</f>
        <v>2191.1720930232559</v>
      </c>
      <c r="D36" s="45">
        <f>'Charges par nature'!D36/'Charges par habitant'!M36</f>
        <v>419.4139534883721</v>
      </c>
      <c r="E36" s="45">
        <f>'Charges par nature'!E36/'Charges par habitant'!M36</f>
        <v>493.45581395348836</v>
      </c>
      <c r="F36" s="45">
        <f>'Charges par nature'!F36/M36</f>
        <v>0</v>
      </c>
      <c r="G36" s="45">
        <f>'Charges par nature'!G36/'Charges par habitant'!M36</f>
        <v>591.07906976744187</v>
      </c>
      <c r="H36" s="45">
        <f>'Charges par nature'!H36/'Charges par habitant'!M36</f>
        <v>494.01395348837207</v>
      </c>
      <c r="I36" s="45">
        <f>'Charges par nature'!I36/'Charges par habitant'!M36</f>
        <v>21.167441860465118</v>
      </c>
      <c r="J36" s="45">
        <f>'Charges par nature'!J36/'Charges par habitant'!M36</f>
        <v>34.744186046511629</v>
      </c>
      <c r="K36" s="46">
        <f>'Charges par nature'!K36/'Charges par habitant'!M36</f>
        <v>58.604651162790695</v>
      </c>
      <c r="M36" s="47">
        <v>215</v>
      </c>
    </row>
    <row r="37" spans="1:13" ht="14.25" customHeight="1">
      <c r="A37" s="44" t="s">
        <v>28</v>
      </c>
      <c r="B37" s="45">
        <f>'Charges par nature'!B37/'Charges par habitant'!M37</f>
        <v>1393.2801003344482</v>
      </c>
      <c r="C37" s="45">
        <f>'Charges par nature'!C37/'Charges par habitant'!M37</f>
        <v>740.63795986622074</v>
      </c>
      <c r="D37" s="45">
        <f>'Charges par nature'!D37/'Charges par habitant'!M37</f>
        <v>103.99916387959867</v>
      </c>
      <c r="E37" s="45">
        <f>'Charges par nature'!E37/'Charges par habitant'!M37</f>
        <v>266.71571906354512</v>
      </c>
      <c r="F37" s="45">
        <f>'Charges par nature'!F37/M37</f>
        <v>0.5058528428093646</v>
      </c>
      <c r="G37" s="45">
        <f>'Charges par nature'!G37/'Charges par habitant'!M37</f>
        <v>897.5376254180602</v>
      </c>
      <c r="H37" s="45">
        <f>'Charges par nature'!H37/'Charges par habitant'!M37</f>
        <v>422.60200668896323</v>
      </c>
      <c r="I37" s="45">
        <f>'Charges par nature'!I37/'Charges par habitant'!M37</f>
        <v>25.640468227424748</v>
      </c>
      <c r="J37" s="45">
        <f>'Charges par nature'!J37/'Charges par habitant'!M37</f>
        <v>43.624581939799334</v>
      </c>
      <c r="K37" s="46">
        <f>'Charges par nature'!K37/'Charges par habitant'!M37</f>
        <v>75.006688963210706</v>
      </c>
      <c r="M37" s="47">
        <v>1196</v>
      </c>
    </row>
    <row r="38" spans="1:13" ht="14.25" customHeight="1">
      <c r="A38" s="44" t="s">
        <v>29</v>
      </c>
      <c r="B38" s="45">
        <f>'Charges par nature'!B38/'Charges par habitant'!M38</f>
        <v>1306.6822194199244</v>
      </c>
      <c r="C38" s="45">
        <f>'Charges par nature'!C38/'Charges par habitant'!M38</f>
        <v>892.70113493064309</v>
      </c>
      <c r="D38" s="45">
        <f>'Charges par nature'!D38/'Charges par habitant'!M38</f>
        <v>302.4564943253468</v>
      </c>
      <c r="E38" s="45">
        <f>'Charges par nature'!E38/'Charges par habitant'!M38</f>
        <v>473.83984867591425</v>
      </c>
      <c r="F38" s="45">
        <f>'Charges par nature'!F38/M38</f>
        <v>0</v>
      </c>
      <c r="G38" s="45">
        <f>'Charges par nature'!G38/'Charges par habitant'!M38</f>
        <v>799.71752837326608</v>
      </c>
      <c r="H38" s="45">
        <f>'Charges par nature'!H38/'Charges par habitant'!M38</f>
        <v>729.07061790668342</v>
      </c>
      <c r="I38" s="45">
        <f>'Charges par nature'!I38/'Charges par habitant'!M38</f>
        <v>28.610340479192939</v>
      </c>
      <c r="J38" s="45">
        <f>'Charges par nature'!J38/'Charges par habitant'!M38</f>
        <v>53.585119798234551</v>
      </c>
      <c r="K38" s="46">
        <f>'Charges par nature'!K38/'Charges par habitant'!M38</f>
        <v>376.90290037831022</v>
      </c>
      <c r="M38" s="47">
        <v>793</v>
      </c>
    </row>
    <row r="39" spans="1:13" ht="14.25" customHeight="1">
      <c r="A39" s="44" t="s">
        <v>30</v>
      </c>
      <c r="B39" s="45">
        <f>'Charges par nature'!B39/'Charges par habitant'!M39</f>
        <v>1248.2393238434163</v>
      </c>
      <c r="C39" s="45">
        <f>'Charges par nature'!C39/'Charges par habitant'!M39</f>
        <v>818.72597864768682</v>
      </c>
      <c r="D39" s="45">
        <f>'Charges par nature'!D39/'Charges par habitant'!M39</f>
        <v>156.3185053380783</v>
      </c>
      <c r="E39" s="45">
        <f>'Charges par nature'!E39/'Charges par habitant'!M39</f>
        <v>176.19395017793593</v>
      </c>
      <c r="F39" s="45">
        <f>'Charges par nature'!F39/M39</f>
        <v>0</v>
      </c>
      <c r="G39" s="45">
        <f>'Charges par nature'!G39/'Charges par habitant'!M39</f>
        <v>1237.2072953736654</v>
      </c>
      <c r="H39" s="45">
        <f>'Charges par nature'!H39/'Charges par habitant'!M39</f>
        <v>792.69128113879003</v>
      </c>
      <c r="I39" s="45">
        <f>'Charges par nature'!I39/'Charges par habitant'!M39</f>
        <v>38.997330960854093</v>
      </c>
      <c r="J39" s="45">
        <f>'Charges par nature'!J39/'Charges par habitant'!M39</f>
        <v>1.9546263345195729</v>
      </c>
      <c r="K39" s="46">
        <f>'Charges par nature'!K39/'Charges par habitant'!M39</f>
        <v>311.11743772241994</v>
      </c>
      <c r="M39" s="47">
        <v>1124</v>
      </c>
    </row>
    <row r="40" spans="1:13" ht="14.25" customHeight="1">
      <c r="A40" s="44" t="s">
        <v>31</v>
      </c>
      <c r="B40" s="45">
        <f>'Charges par nature'!B40/'Charges par habitant'!M40</f>
        <v>289.30097087378641</v>
      </c>
      <c r="C40" s="45">
        <f>'Charges par nature'!C40/'Charges par habitant'!M40</f>
        <v>1003.4854368932039</v>
      </c>
      <c r="D40" s="45">
        <f>'Charges par nature'!D40/'Charges par habitant'!M40</f>
        <v>4</v>
      </c>
      <c r="E40" s="45">
        <f>'Charges par nature'!E40/'Charges par habitant'!M40</f>
        <v>536.30097087378635</v>
      </c>
      <c r="F40" s="45">
        <f>'Charges par nature'!F40/M40</f>
        <v>0</v>
      </c>
      <c r="G40" s="45">
        <f>'Charges par nature'!G40/'Charges par habitant'!M40</f>
        <v>1760.1359223300972</v>
      </c>
      <c r="H40" s="45">
        <f>'Charges par nature'!H40/'Charges par habitant'!M40</f>
        <v>718.97087378640776</v>
      </c>
      <c r="I40" s="45">
        <f>'Charges par nature'!I40/'Charges par habitant'!M40</f>
        <v>0</v>
      </c>
      <c r="J40" s="45">
        <f>'Charges par nature'!J40/'Charges par habitant'!M40</f>
        <v>38.640776699029125</v>
      </c>
      <c r="K40" s="46">
        <f>'Charges par nature'!K40/'Charges par habitant'!M40</f>
        <v>102.91262135922329</v>
      </c>
      <c r="M40" s="47">
        <v>103</v>
      </c>
    </row>
    <row r="41" spans="1:13" ht="14.25" customHeight="1">
      <c r="A41" s="44" t="s">
        <v>32</v>
      </c>
      <c r="B41" s="45">
        <f>'Charges par nature'!B41/'Charges par habitant'!M41</f>
        <v>1392.8743686868686</v>
      </c>
      <c r="C41" s="45">
        <f>'Charges par nature'!C41/'Charges par habitant'!M41</f>
        <v>930.8598484848485</v>
      </c>
      <c r="D41" s="45">
        <f>'Charges par nature'!D41/'Charges par habitant'!M41</f>
        <v>84.854166666666671</v>
      </c>
      <c r="E41" s="45">
        <f>'Charges par nature'!E41/'Charges par habitant'!M41</f>
        <v>234.18686868686868</v>
      </c>
      <c r="F41" s="45">
        <f>'Charges par nature'!F41/M41</f>
        <v>0</v>
      </c>
      <c r="G41" s="45">
        <f>'Charges par nature'!G41/'Charges par habitant'!M41</f>
        <v>787.30871212121212</v>
      </c>
      <c r="H41" s="45">
        <f>'Charges par nature'!H41/'Charges par habitant'!M41</f>
        <v>1134.1010101010102</v>
      </c>
      <c r="I41" s="45">
        <f>'Charges par nature'!I41/'Charges par habitant'!M41</f>
        <v>42.4375</v>
      </c>
      <c r="J41" s="45">
        <f>'Charges par nature'!J41/'Charges par habitant'!M41</f>
        <v>11.786616161616161</v>
      </c>
      <c r="K41" s="46">
        <f>'Charges par nature'!K41/'Charges par habitant'!M41</f>
        <v>58.654671717171716</v>
      </c>
      <c r="M41" s="47">
        <v>1584</v>
      </c>
    </row>
    <row r="42" spans="1:13" ht="14.25" customHeight="1">
      <c r="A42" s="44" t="s">
        <v>33</v>
      </c>
      <c r="B42" s="45">
        <f>'Charges par nature'!B42/'Charges par habitant'!M42</f>
        <v>1108.7335766423357</v>
      </c>
      <c r="C42" s="45">
        <f>'Charges par nature'!C42/'Charges par habitant'!M42</f>
        <v>939.69708029197079</v>
      </c>
      <c r="D42" s="45">
        <f>'Charges par nature'!D42/'Charges par habitant'!M42</f>
        <v>268.6520681265207</v>
      </c>
      <c r="E42" s="45">
        <f>'Charges par nature'!E42/'Charges par habitant'!M42</f>
        <v>344.21654501216545</v>
      </c>
      <c r="F42" s="45">
        <f>'Charges par nature'!F42/M42</f>
        <v>0</v>
      </c>
      <c r="G42" s="45">
        <f>'Charges par nature'!G42/'Charges par habitant'!M42</f>
        <v>882.23114355231144</v>
      </c>
      <c r="H42" s="45">
        <f>'Charges par nature'!H42/'Charges par habitant'!M42</f>
        <v>538.53163017031625</v>
      </c>
      <c r="I42" s="45">
        <f>'Charges par nature'!I42/'Charges par habitant'!M42</f>
        <v>54.541362530413622</v>
      </c>
      <c r="J42" s="45">
        <f>'Charges par nature'!J42/'Charges par habitant'!M42</f>
        <v>64.459854014598534</v>
      </c>
      <c r="K42" s="46">
        <f>'Charges par nature'!K42/'Charges par habitant'!M42</f>
        <v>56.605839416058394</v>
      </c>
      <c r="M42" s="47">
        <v>822</v>
      </c>
    </row>
    <row r="43" spans="1:13" ht="14.25" customHeight="1">
      <c r="A43" s="44" t="s">
        <v>34</v>
      </c>
      <c r="B43" s="45">
        <f>'Charges par nature'!B43/'Charges par habitant'!M43</f>
        <v>1551.0342205323193</v>
      </c>
      <c r="C43" s="45">
        <f>'Charges par nature'!C43/'Charges par habitant'!M43</f>
        <v>646.76932826362486</v>
      </c>
      <c r="D43" s="45">
        <f>'Charges par nature'!D43/'Charges par habitant'!M43</f>
        <v>66.579214195183781</v>
      </c>
      <c r="E43" s="45">
        <f>'Charges par nature'!E43/'Charges par habitant'!M43</f>
        <v>290.84664131812423</v>
      </c>
      <c r="F43" s="45">
        <f>'Charges par nature'!F43/M43</f>
        <v>0</v>
      </c>
      <c r="G43" s="45">
        <f>'Charges par nature'!G43/'Charges par habitant'!M43</f>
        <v>1067.3168567807352</v>
      </c>
      <c r="H43" s="45">
        <f>'Charges par nature'!H43/'Charges par habitant'!M43</f>
        <v>694</v>
      </c>
      <c r="I43" s="45">
        <f>'Charges par nature'!I43/'Charges par habitant'!M43</f>
        <v>38.623574144486689</v>
      </c>
      <c r="J43" s="45">
        <f>'Charges par nature'!J43/'Charges par habitant'!M43</f>
        <v>65.204055766793402</v>
      </c>
      <c r="K43" s="46">
        <f>'Charges par nature'!K43/'Charges par habitant'!M43</f>
        <v>218.03929024081114</v>
      </c>
      <c r="M43" s="47">
        <v>789</v>
      </c>
    </row>
    <row r="44" spans="1:13" ht="14.25" customHeight="1">
      <c r="A44" s="44" t="s">
        <v>35</v>
      </c>
      <c r="B44" s="45">
        <f>'Charges par nature'!B44/'Charges par habitant'!M44</f>
        <v>692.22142857142853</v>
      </c>
      <c r="C44" s="45">
        <f>'Charges par nature'!C44/'Charges par habitant'!M44</f>
        <v>1031.4857142857143</v>
      </c>
      <c r="D44" s="45">
        <f>'Charges par nature'!D44/'Charges par habitant'!M44</f>
        <v>16.435714285714287</v>
      </c>
      <c r="E44" s="45">
        <f>'Charges par nature'!E44/'Charges par habitant'!M44</f>
        <v>1471.5619047619048</v>
      </c>
      <c r="F44" s="45">
        <f>'Charges par nature'!F44/M44</f>
        <v>0</v>
      </c>
      <c r="G44" s="45">
        <f>'Charges par nature'!G44/'Charges par habitant'!M44</f>
        <v>977.48333333333335</v>
      </c>
      <c r="H44" s="45">
        <f>'Charges par nature'!H44/'Charges par habitant'!M44</f>
        <v>480.87142857142857</v>
      </c>
      <c r="I44" s="45">
        <f>'Charges par nature'!I44/'Charges par habitant'!M44</f>
        <v>36.085714285714289</v>
      </c>
      <c r="J44" s="45">
        <f>'Charges par nature'!J44/'Charges par habitant'!M44</f>
        <v>49.116666666666667</v>
      </c>
      <c r="K44" s="46">
        <f>'Charges par nature'!K44/'Charges par habitant'!M44</f>
        <v>68.330952380952382</v>
      </c>
      <c r="M44" s="47">
        <v>420</v>
      </c>
    </row>
    <row r="45" spans="1:13" ht="14.25" customHeight="1">
      <c r="A45" s="44" t="s">
        <v>36</v>
      </c>
      <c r="B45" s="45">
        <f>'Charges par nature'!B45/'Charges par habitant'!M45</f>
        <v>924.3408748114631</v>
      </c>
      <c r="C45" s="45">
        <f>'Charges par nature'!C45/'Charges par habitant'!M45</f>
        <v>830.19004524886873</v>
      </c>
      <c r="D45" s="45">
        <f>'Charges par nature'!D45/'Charges par habitant'!M45</f>
        <v>196.21719457013575</v>
      </c>
      <c r="E45" s="45">
        <f>'Charges par nature'!E45/'Charges par habitant'!M45</f>
        <v>338.20814479638011</v>
      </c>
      <c r="F45" s="45">
        <f>'Charges par nature'!F45/M45</f>
        <v>0.28657616892911009</v>
      </c>
      <c r="G45" s="45">
        <f>'Charges par nature'!G45/'Charges par habitant'!M45</f>
        <v>1178.0814479638009</v>
      </c>
      <c r="H45" s="45">
        <f>'Charges par nature'!H45/'Charges par habitant'!M45</f>
        <v>430.8235294117647</v>
      </c>
      <c r="I45" s="45">
        <f>'Charges par nature'!I45/'Charges par habitant'!M45</f>
        <v>31.518853695324285</v>
      </c>
      <c r="J45" s="45">
        <f>'Charges par nature'!J45/'Charges par habitant'!M45</f>
        <v>17.618401206636502</v>
      </c>
      <c r="K45" s="46">
        <f>'Charges par nature'!K45/'Charges par habitant'!M45</f>
        <v>282.53092006033182</v>
      </c>
      <c r="M45" s="47">
        <v>663</v>
      </c>
    </row>
    <row r="46" spans="1:13" ht="14.25" customHeight="1">
      <c r="A46" s="44" t="s">
        <v>37</v>
      </c>
      <c r="B46" s="45">
        <f>'Charges par nature'!B46/'Charges par habitant'!M46</f>
        <v>1222.2005312084993</v>
      </c>
      <c r="C46" s="45">
        <f>'Charges par nature'!C46/'Charges par habitant'!M46</f>
        <v>717.07237715803456</v>
      </c>
      <c r="D46" s="45">
        <f>'Charges par nature'!D46/'Charges par habitant'!M46</f>
        <v>202.69322709163347</v>
      </c>
      <c r="E46" s="45">
        <f>'Charges par nature'!E46/'Charges par habitant'!M46</f>
        <v>362.62018592297477</v>
      </c>
      <c r="F46" s="45">
        <f>'Charges par nature'!F46/M46</f>
        <v>0.19588313413014607</v>
      </c>
      <c r="G46" s="45">
        <f>'Charges par nature'!G46/'Charges par habitant'!M46</f>
        <v>834.5</v>
      </c>
      <c r="H46" s="45">
        <f>'Charges par nature'!H46/'Charges par habitant'!M46</f>
        <v>493.38247011952194</v>
      </c>
      <c r="I46" s="45">
        <f>'Charges par nature'!I46/'Charges par habitant'!M46</f>
        <v>44.298804780876495</v>
      </c>
      <c r="J46" s="45">
        <f>'Charges par nature'!J46/'Charges par habitant'!M46</f>
        <v>175.38512616201859</v>
      </c>
      <c r="K46" s="46">
        <f>'Charges par nature'!K46/'Charges par habitant'!M46</f>
        <v>18.959495351925632</v>
      </c>
      <c r="M46" s="47">
        <v>1506</v>
      </c>
    </row>
    <row r="47" spans="1:13" ht="14.25" customHeight="1">
      <c r="A47" s="44" t="s">
        <v>38</v>
      </c>
      <c r="B47" s="45">
        <f>'Charges par nature'!B47/'Charges par habitant'!M47</f>
        <v>1288.9556377079482</v>
      </c>
      <c r="C47" s="45">
        <f>'Charges par nature'!C47/'Charges par habitant'!M47</f>
        <v>847.85951940850282</v>
      </c>
      <c r="D47" s="45">
        <f>'Charges par nature'!D47/'Charges par habitant'!M47</f>
        <v>93.057301293900181</v>
      </c>
      <c r="E47" s="45">
        <f>'Charges par nature'!E47/'Charges par habitant'!M47</f>
        <v>230.80591497227357</v>
      </c>
      <c r="F47" s="45">
        <f>'Charges par nature'!F47/M47</f>
        <v>0.83548983364140483</v>
      </c>
      <c r="G47" s="45">
        <f>'Charges par nature'!G47/'Charges par habitant'!M47</f>
        <v>869.53419593345654</v>
      </c>
      <c r="H47" s="45">
        <f>'Charges par nature'!H47/'Charges par habitant'!M47</f>
        <v>964.9353049907578</v>
      </c>
      <c r="I47" s="45">
        <f>'Charges par nature'!I47/'Charges par habitant'!M47</f>
        <v>34.975970425138634</v>
      </c>
      <c r="J47" s="45">
        <f>'Charges par nature'!J47/'Charges par habitant'!M47</f>
        <v>45.253234750462106</v>
      </c>
      <c r="K47" s="46">
        <f>'Charges par nature'!K47/'Charges par habitant'!M47</f>
        <v>126.73752310536044</v>
      </c>
      <c r="M47" s="47">
        <v>541</v>
      </c>
    </row>
    <row r="48" spans="1:13" ht="14.25" customHeight="1">
      <c r="A48" s="44" t="s">
        <v>39</v>
      </c>
      <c r="B48" s="45">
        <f>'Charges par nature'!B48/'Charges par habitant'!M48</f>
        <v>3076.9591776218244</v>
      </c>
      <c r="C48" s="45">
        <f>'Charges par nature'!C48/'Charges par habitant'!M48</f>
        <v>1423.9435603439754</v>
      </c>
      <c r="D48" s="45">
        <f>'Charges par nature'!D48/'Charges par habitant'!M48</f>
        <v>410.26223188692302</v>
      </c>
      <c r="E48" s="45">
        <f>'Charges par nature'!E48/'Charges par habitant'!M48</f>
        <v>550.1109024414352</v>
      </c>
      <c r="F48" s="45">
        <f>'Charges par nature'!F48/M48</f>
        <v>0</v>
      </c>
      <c r="G48" s="45">
        <f>'Charges par nature'!G48/'Charges par habitant'!M48</f>
        <v>150.74656518730848</v>
      </c>
      <c r="H48" s="45">
        <f>'Charges par nature'!H48/'Charges par habitant'!M48</f>
        <v>758.02965305920725</v>
      </c>
      <c r="I48" s="45">
        <f>'Charges par nature'!I48/'Charges par habitant'!M48</f>
        <v>0</v>
      </c>
      <c r="J48" s="45">
        <f>'Charges par nature'!J48/'Charges par habitant'!M48</f>
        <v>582.21557774043686</v>
      </c>
      <c r="K48" s="46">
        <f>'Charges par nature'!K48/'Charges par habitant'!M48</f>
        <v>483.73312246713454</v>
      </c>
      <c r="M48" s="47">
        <v>10117</v>
      </c>
    </row>
    <row r="49" spans="1:13" ht="14.25" customHeight="1">
      <c r="A49" s="44" t="s">
        <v>40</v>
      </c>
      <c r="B49" s="45">
        <f>'Charges par nature'!B49/'Charges par habitant'!M49</f>
        <v>1732.822984244671</v>
      </c>
      <c r="C49" s="45">
        <f>'Charges par nature'!C49/'Charges par habitant'!M49</f>
        <v>1626.2242817423539</v>
      </c>
      <c r="D49" s="45">
        <f>'Charges par nature'!D49/'Charges par habitant'!M49</f>
        <v>260.8906394810009</v>
      </c>
      <c r="E49" s="45">
        <f>'Charges par nature'!E49/'Charges par habitant'!M49</f>
        <v>308.85542168674698</v>
      </c>
      <c r="F49" s="45">
        <f>'Charges par nature'!F49/M49</f>
        <v>14.025949953660797</v>
      </c>
      <c r="G49" s="45">
        <f>'Charges par nature'!G49/'Charges par habitant'!M49</f>
        <v>549.01760889712693</v>
      </c>
      <c r="H49" s="45">
        <f>'Charges par nature'!H49/'Charges par habitant'!M49</f>
        <v>822.98517145505093</v>
      </c>
      <c r="I49" s="45">
        <f>'Charges par nature'!I49/'Charges par habitant'!M49</f>
        <v>31.088971269694163</v>
      </c>
      <c r="J49" s="45">
        <f>'Charges par nature'!J49/'Charges par habitant'!M49</f>
        <v>39.575532900834105</v>
      </c>
      <c r="K49" s="46">
        <f>'Charges par nature'!K49/'Charges par habitant'!M49</f>
        <v>51.300278035217794</v>
      </c>
      <c r="M49" s="47">
        <v>1079</v>
      </c>
    </row>
    <row r="50" spans="1:13" ht="14.25" customHeight="1">
      <c r="A50" s="44" t="s">
        <v>41</v>
      </c>
      <c r="B50" s="45">
        <f>'Charges par nature'!B50/'Charges par habitant'!M50</f>
        <v>1333.7852760736196</v>
      </c>
      <c r="C50" s="45">
        <f>'Charges par nature'!C50/'Charges par habitant'!M50</f>
        <v>698.56441717791415</v>
      </c>
      <c r="D50" s="45">
        <f>'Charges par nature'!D50/'Charges par habitant'!M50</f>
        <v>19.696319018404907</v>
      </c>
      <c r="E50" s="45">
        <f>'Charges par nature'!E50/'Charges par habitant'!M50</f>
        <v>70.668711656441715</v>
      </c>
      <c r="F50" s="45">
        <f>'Charges par nature'!F50/M50</f>
        <v>0</v>
      </c>
      <c r="G50" s="45">
        <f>'Charges par nature'!G50/'Charges par habitant'!M50</f>
        <v>722.87730061349691</v>
      </c>
      <c r="H50" s="45">
        <f>'Charges par nature'!H50/'Charges par habitant'!M50</f>
        <v>409.77607361963192</v>
      </c>
      <c r="I50" s="45">
        <f>'Charges par nature'!I50/'Charges par habitant'!M50</f>
        <v>0</v>
      </c>
      <c r="J50" s="45">
        <f>'Charges par nature'!J50/'Charges par habitant'!M50</f>
        <v>36.947852760736197</v>
      </c>
      <c r="K50" s="46">
        <f>'Charges par nature'!K50/'Charges par habitant'!M50</f>
        <v>0</v>
      </c>
      <c r="M50" s="47">
        <v>326</v>
      </c>
    </row>
    <row r="51" spans="1:13" ht="14.25" customHeight="1">
      <c r="A51" s="44" t="s">
        <v>42</v>
      </c>
      <c r="B51" s="45">
        <f>'Charges par nature'!B51/'Charges par habitant'!M51</f>
        <v>1262.8173652694611</v>
      </c>
      <c r="C51" s="45">
        <f>'Charges par nature'!C51/'Charges par habitant'!M51</f>
        <v>739.57784431137725</v>
      </c>
      <c r="D51" s="45">
        <f>'Charges par nature'!D51/'Charges par habitant'!M51</f>
        <v>56.125748502994014</v>
      </c>
      <c r="E51" s="45">
        <f>'Charges par nature'!E51/'Charges par habitant'!M51</f>
        <v>200.65269461077844</v>
      </c>
      <c r="F51" s="45">
        <f>'Charges par nature'!F51/M51</f>
        <v>0</v>
      </c>
      <c r="G51" s="45">
        <f>'Charges par nature'!G51/'Charges par habitant'!M51</f>
        <v>855.33532934131733</v>
      </c>
      <c r="H51" s="45">
        <f>'Charges par nature'!H51/'Charges par habitant'!M51</f>
        <v>496.61227544910179</v>
      </c>
      <c r="I51" s="45">
        <f>'Charges par nature'!I51/'Charges par habitant'!M51</f>
        <v>0</v>
      </c>
      <c r="J51" s="45">
        <f>'Charges par nature'!J51/'Charges par habitant'!M51</f>
        <v>9.8802395209580833</v>
      </c>
      <c r="K51" s="46">
        <f>'Charges par nature'!K51/'Charges par habitant'!M51</f>
        <v>42.495508982035929</v>
      </c>
      <c r="M51" s="47">
        <v>668</v>
      </c>
    </row>
    <row r="52" spans="1:13" ht="14.25" customHeight="1">
      <c r="A52" s="44" t="s">
        <v>43</v>
      </c>
      <c r="B52" s="45">
        <f>'Charges par nature'!B52/'Charges par habitant'!M52</f>
        <v>1359.8948545861297</v>
      </c>
      <c r="C52" s="45">
        <f>'Charges par nature'!C52/'Charges par habitant'!M52</f>
        <v>795.53467561521256</v>
      </c>
      <c r="D52" s="45">
        <f>'Charges par nature'!D52/'Charges par habitant'!M52</f>
        <v>73.774049217002243</v>
      </c>
      <c r="E52" s="45">
        <f>'Charges par nature'!E52/'Charges par habitant'!M52</f>
        <v>331.95749440715883</v>
      </c>
      <c r="F52" s="45">
        <f>'Charges par nature'!F52/M52</f>
        <v>0</v>
      </c>
      <c r="G52" s="45">
        <f>'Charges par nature'!G52/'Charges par habitant'!M52</f>
        <v>515.40268456375838</v>
      </c>
      <c r="H52" s="45">
        <f>'Charges par nature'!H52/'Charges par habitant'!M52</f>
        <v>399.47874720357942</v>
      </c>
      <c r="I52" s="45">
        <f>'Charges par nature'!I52/'Charges par habitant'!M52</f>
        <v>0</v>
      </c>
      <c r="J52" s="45">
        <f>'Charges par nature'!J52/'Charges par habitant'!M52</f>
        <v>7.3713646532438482</v>
      </c>
      <c r="K52" s="46">
        <f>'Charges par nature'!K52/'Charges par habitant'!M52</f>
        <v>12.5413870246085</v>
      </c>
      <c r="M52" s="47">
        <v>447</v>
      </c>
    </row>
    <row r="53" spans="1:13" ht="14.25" customHeight="1">
      <c r="A53" s="44" t="s">
        <v>44</v>
      </c>
      <c r="B53" s="45">
        <f>'Charges par nature'!B53/'Charges par habitant'!M53</f>
        <v>1307.0318322981366</v>
      </c>
      <c r="C53" s="45">
        <f>'Charges par nature'!C53/'Charges par habitant'!M53</f>
        <v>1028.4774844720496</v>
      </c>
      <c r="D53" s="45">
        <f>'Charges par nature'!D53/'Charges par habitant'!M53</f>
        <v>148.2639751552795</v>
      </c>
      <c r="E53" s="45">
        <f>'Charges par nature'!E53/'Charges par habitant'!M53</f>
        <v>537.7709627329192</v>
      </c>
      <c r="F53" s="45">
        <f>'Charges par nature'!F53/M53</f>
        <v>0.59006211180124224</v>
      </c>
      <c r="G53" s="45">
        <f>'Charges par nature'!G53/'Charges par habitant'!M53</f>
        <v>693.83307453416148</v>
      </c>
      <c r="H53" s="45">
        <f>'Charges par nature'!H53/'Charges par habitant'!M53</f>
        <v>405.8773291925466</v>
      </c>
      <c r="I53" s="45">
        <f>'Charges par nature'!I53/'Charges par habitant'!M53</f>
        <v>38.361801242236027</v>
      </c>
      <c r="J53" s="45">
        <f>'Charges par nature'!J53/'Charges par habitant'!M53</f>
        <v>6.9650621118012426</v>
      </c>
      <c r="K53" s="46">
        <f>'Charges par nature'!K53/'Charges par habitant'!M53</f>
        <v>33.54037267080745</v>
      </c>
      <c r="M53" s="47">
        <v>1288</v>
      </c>
    </row>
    <row r="54" spans="1:13" ht="14.25" customHeight="1">
      <c r="A54" s="44" t="s">
        <v>45</v>
      </c>
      <c r="B54" s="45">
        <f>'Charges par nature'!B54/'Charges par habitant'!M54</f>
        <v>960.32283464566933</v>
      </c>
      <c r="C54" s="45">
        <f>'Charges par nature'!C54/'Charges par habitant'!M54</f>
        <v>1393.7559055118111</v>
      </c>
      <c r="D54" s="45">
        <f>'Charges par nature'!D54/'Charges par habitant'!M54</f>
        <v>3.3503937007874014</v>
      </c>
      <c r="E54" s="45">
        <f>'Charges par nature'!E54/'Charges par habitant'!M54</f>
        <v>50.232283464566926</v>
      </c>
      <c r="F54" s="45">
        <f>'Charges par nature'!F54/M54</f>
        <v>0</v>
      </c>
      <c r="G54" s="45">
        <f>'Charges par nature'!G54/'Charges par habitant'!M54</f>
        <v>837.11811023622045</v>
      </c>
      <c r="H54" s="45">
        <f>'Charges par nature'!H54/'Charges par habitant'!M54</f>
        <v>397.04724409448818</v>
      </c>
      <c r="I54" s="45">
        <f>'Charges par nature'!I54/'Charges par habitant'!M54</f>
        <v>0</v>
      </c>
      <c r="J54" s="45">
        <f>'Charges par nature'!J54/'Charges par habitant'!M54</f>
        <v>48.224409448818896</v>
      </c>
      <c r="K54" s="46">
        <f>'Charges par nature'!K54/'Charges par habitant'!M54</f>
        <v>0</v>
      </c>
      <c r="M54" s="47">
        <v>254</v>
      </c>
    </row>
    <row r="55" spans="1:13" ht="14.25" customHeight="1">
      <c r="A55" s="44" t="s">
        <v>46</v>
      </c>
      <c r="B55" s="45">
        <f>'Charges par nature'!B55/'Charges par habitant'!M55</f>
        <v>2711.6256186472247</v>
      </c>
      <c r="C55" s="45">
        <f>'Charges par nature'!C55/'Charges par habitant'!M55</f>
        <v>1039.1628971316056</v>
      </c>
      <c r="D55" s="45">
        <f>'Charges par nature'!D55/'Charges par habitant'!M55</f>
        <v>344.60230961630566</v>
      </c>
      <c r="E55" s="45">
        <f>'Charges par nature'!E55/'Charges par habitant'!M55</f>
        <v>392.68546112500667</v>
      </c>
      <c r="F55" s="45">
        <f>'Charges par nature'!F55/M55</f>
        <v>0</v>
      </c>
      <c r="G55" s="45">
        <f>'Charges par nature'!G55/'Charges par habitant'!M55</f>
        <v>28.702490553988611</v>
      </c>
      <c r="H55" s="45">
        <f>'Charges par nature'!H55/'Charges par habitant'!M55</f>
        <v>710.16675536160926</v>
      </c>
      <c r="I55" s="45">
        <f>'Charges par nature'!I55/'Charges par habitant'!M55</f>
        <v>0</v>
      </c>
      <c r="J55" s="45">
        <f>'Charges par nature'!J55/'Charges par habitant'!M55</f>
        <v>4.0868234793252087</v>
      </c>
      <c r="K55" s="46">
        <f>'Charges par nature'!K55/'Charges par habitant'!M55</f>
        <v>364.70594965675059</v>
      </c>
      <c r="M55" s="47">
        <v>37582</v>
      </c>
    </row>
    <row r="56" spans="1:13" ht="14.25" customHeight="1">
      <c r="A56" s="44" t="s">
        <v>47</v>
      </c>
      <c r="B56" s="45">
        <f>'Charges par nature'!B56/'Charges par habitant'!M56</f>
        <v>607.96566523605145</v>
      </c>
      <c r="C56" s="45">
        <f>'Charges par nature'!C56/'Charges par habitant'!M56</f>
        <v>1032.6523605150214</v>
      </c>
      <c r="D56" s="45">
        <f>'Charges par nature'!D56/'Charges par habitant'!M56</f>
        <v>57.420600858369099</v>
      </c>
      <c r="E56" s="45">
        <f>'Charges par nature'!E56/'Charges par habitant'!M56</f>
        <v>68.892703862660937</v>
      </c>
      <c r="F56" s="45">
        <f>'Charges par nature'!F56/M56</f>
        <v>0</v>
      </c>
      <c r="G56" s="45">
        <f>'Charges par nature'!G56/'Charges par habitant'!M56</f>
        <v>841.07725321888415</v>
      </c>
      <c r="H56" s="45">
        <f>'Charges par nature'!H56/'Charges par habitant'!M56</f>
        <v>366.77682403433477</v>
      </c>
      <c r="I56" s="45">
        <f>'Charges par nature'!I56/'Charges par habitant'!M56</f>
        <v>0</v>
      </c>
      <c r="J56" s="45">
        <f>'Charges par nature'!J56/'Charges par habitant'!M56</f>
        <v>14.184549356223176</v>
      </c>
      <c r="K56" s="46">
        <f>'Charges par nature'!K56/'Charges par habitant'!M56</f>
        <v>0</v>
      </c>
      <c r="M56" s="47">
        <v>233</v>
      </c>
    </row>
    <row r="57" spans="1:13" ht="14.25" customHeight="1" thickBot="1">
      <c r="A57" s="49" t="s">
        <v>48</v>
      </c>
      <c r="B57" s="50">
        <f>'Charges par nature'!B57/'Charges par habitant'!M57</f>
        <v>1505.5909558067831</v>
      </c>
      <c r="C57" s="50">
        <f>'Charges par nature'!C57/'Charges par habitant'!M57</f>
        <v>1343.7461459403905</v>
      </c>
      <c r="D57" s="50">
        <f>'Charges par nature'!D57/'Charges par habitant'!M57</f>
        <v>180.19527235354573</v>
      </c>
      <c r="E57" s="50">
        <f>'Charges par nature'!E57/'Charges par habitant'!M57</f>
        <v>563.90441932168551</v>
      </c>
      <c r="F57" s="50">
        <f>'Charges par nature'!F57/M57</f>
        <v>0.39465570400822197</v>
      </c>
      <c r="G57" s="50">
        <f>'Charges par nature'!G57/'Charges par habitant'!M57</f>
        <v>686.81603288797533</v>
      </c>
      <c r="H57" s="50">
        <f>'Charges par nature'!H57/'Charges par habitant'!M57</f>
        <v>383.62178828365876</v>
      </c>
      <c r="I57" s="50">
        <f>'Charges par nature'!I57/'Charges par habitant'!M57</f>
        <v>26.527235354573484</v>
      </c>
      <c r="J57" s="50">
        <f>'Charges par nature'!J57/'Charges par habitant'!M57</f>
        <v>79.023638232271324</v>
      </c>
      <c r="K57" s="51">
        <f>'Charges par nature'!K57/'Charges par habitant'!M57</f>
        <v>253.87667009249742</v>
      </c>
      <c r="M57" s="47">
        <v>973</v>
      </c>
    </row>
    <row r="58" spans="1:13" ht="20.100000000000001" customHeight="1" thickBot="1">
      <c r="A58" s="52" t="s">
        <v>49</v>
      </c>
      <c r="B58" s="53">
        <f>'Charges par nature'!B58/'Charges par habitant'!M58</f>
        <v>2092.689533774033</v>
      </c>
      <c r="C58" s="53">
        <f>'Charges par nature'!C58/'Charges par habitant'!M58</f>
        <v>1137.507436804618</v>
      </c>
      <c r="D58" s="53">
        <f>'Charges par nature'!D58/'Charges par habitant'!M58</f>
        <v>288.04445789302173</v>
      </c>
      <c r="E58" s="53">
        <f>'Charges par nature'!E58/'Charges par habitant'!M58</f>
        <v>449.61641101438482</v>
      </c>
      <c r="F58" s="53">
        <f>'Charges par nature'!F58/M58</f>
        <v>0.36431032074856851</v>
      </c>
      <c r="G58" s="53">
        <f>'Charges par nature'!G58/'Charges par habitant'!M58</f>
        <v>512.43463991434294</v>
      </c>
      <c r="H58" s="53">
        <f>'Charges par nature'!H58/'Charges par habitant'!M58</f>
        <v>802.91425562124664</v>
      </c>
      <c r="I58" s="53">
        <f>'Charges par nature'!I58/'Charges par habitant'!M58</f>
        <v>26.55248824542619</v>
      </c>
      <c r="J58" s="53">
        <f>'Charges par nature'!J58/'Charges par habitant'!M58</f>
        <v>83.920156184535173</v>
      </c>
      <c r="K58" s="54">
        <f>'Charges par nature'!K58/'Charges par habitant'!M58</f>
        <v>373.59257017829708</v>
      </c>
      <c r="M58" s="47">
        <f>SUM(M5:M57)</f>
        <v>171848</v>
      </c>
    </row>
    <row r="59" spans="1:13" ht="18" customHeight="1" thickBot="1">
      <c r="A59" s="52" t="s">
        <v>56</v>
      </c>
      <c r="B59" s="55">
        <v>1977.1289256101629</v>
      </c>
      <c r="C59" s="55">
        <v>1109.2317419264234</v>
      </c>
      <c r="D59" s="55">
        <v>307.29910413875024</v>
      </c>
      <c r="E59" s="55">
        <v>579.7547704172689</v>
      </c>
      <c r="F59" s="55">
        <v>0.49306892455689683</v>
      </c>
      <c r="G59" s="55">
        <v>556.61341626827857</v>
      </c>
      <c r="H59" s="55">
        <v>788.17450862215253</v>
      </c>
      <c r="I59" s="55">
        <v>21.597915703610948</v>
      </c>
      <c r="J59" s="55">
        <v>97.32495596762962</v>
      </c>
      <c r="K59" s="56">
        <v>342.71796462196528</v>
      </c>
      <c r="M59" s="47">
        <v>170897</v>
      </c>
    </row>
  </sheetData>
  <sheetProtection sheet="1" objects="1" scenarios="1"/>
  <mergeCells count="11">
    <mergeCell ref="G2:G4"/>
    <mergeCell ref="H2:H4"/>
    <mergeCell ref="I2:I4"/>
    <mergeCell ref="J2:J4"/>
    <mergeCell ref="K2:K4"/>
    <mergeCell ref="F2:F4"/>
    <mergeCell ref="A2:A4"/>
    <mergeCell ref="B2:B4"/>
    <mergeCell ref="C2:C4"/>
    <mergeCell ref="D2:D4"/>
    <mergeCell ref="E2:E4"/>
  </mergeCells>
  <printOptions horizontalCentered="1"/>
  <pageMargins left="0" right="0" top="0.39370078740157483" bottom="0.59055118110236227" header="0.31496062992125984" footer="0.31496062992125984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zoomScale="150" zoomScaleNormal="150" workbookViewId="0">
      <pane xSplit="1" ySplit="4" topLeftCell="B5" activePane="bottomRight" state="frozen"/>
      <selection activeCell="A59" sqref="A2:A59"/>
      <selection pane="topRight" activeCell="A59" sqref="A2:A59"/>
      <selection pane="bottomLeft" activeCell="A59" sqref="A2:A59"/>
      <selection pane="bottomRight" activeCell="E9" sqref="E9"/>
    </sheetView>
  </sheetViews>
  <sheetFormatPr baseColWidth="10" defaultRowHeight="12.75"/>
  <cols>
    <col min="1" max="1" width="19.28515625" style="3" customWidth="1"/>
    <col min="2" max="2" width="9.7109375" style="2" customWidth="1"/>
    <col min="3" max="3" width="10.28515625" style="2" customWidth="1"/>
    <col min="4" max="5" width="8.7109375" style="2" customWidth="1"/>
    <col min="6" max="6" width="10.28515625" style="2" customWidth="1"/>
    <col min="7" max="7" width="10.7109375" style="57" customWidth="1"/>
    <col min="8" max="8" width="9.7109375" style="2" customWidth="1"/>
    <col min="9" max="9" width="8.7109375" style="2" customWidth="1"/>
    <col min="10" max="11" width="9.7109375" style="2" customWidth="1"/>
    <col min="12" max="16384" width="11.42578125" style="3"/>
  </cols>
  <sheetData>
    <row r="1" spans="1:13" ht="20.100000000000001" customHeight="1" thickBot="1">
      <c r="A1" s="1" t="s">
        <v>55</v>
      </c>
    </row>
    <row r="2" spans="1:13">
      <c r="A2" s="4" t="s">
        <v>60</v>
      </c>
      <c r="B2" s="58" t="s">
        <v>54</v>
      </c>
      <c r="C2" s="33" t="s">
        <v>73</v>
      </c>
      <c r="D2" s="33" t="s">
        <v>74</v>
      </c>
      <c r="E2" s="33" t="s">
        <v>75</v>
      </c>
      <c r="F2" s="6" t="s">
        <v>76</v>
      </c>
      <c r="G2" s="6" t="s">
        <v>77</v>
      </c>
      <c r="H2" s="33" t="s">
        <v>78</v>
      </c>
      <c r="I2" s="33" t="s">
        <v>79</v>
      </c>
      <c r="J2" s="6" t="s">
        <v>80</v>
      </c>
      <c r="K2" s="59" t="s">
        <v>69</v>
      </c>
      <c r="M2" s="35" t="s">
        <v>57</v>
      </c>
    </row>
    <row r="3" spans="1:13">
      <c r="A3" s="8"/>
      <c r="B3" s="60"/>
      <c r="C3" s="37"/>
      <c r="D3" s="37"/>
      <c r="E3" s="37"/>
      <c r="F3" s="10"/>
      <c r="G3" s="10"/>
      <c r="H3" s="37"/>
      <c r="I3" s="37"/>
      <c r="J3" s="10"/>
      <c r="K3" s="61"/>
      <c r="M3" s="39" t="s">
        <v>58</v>
      </c>
    </row>
    <row r="4" spans="1:13" ht="13.5" thickBot="1">
      <c r="A4" s="12"/>
      <c r="B4" s="62"/>
      <c r="C4" s="41"/>
      <c r="D4" s="41"/>
      <c r="E4" s="41"/>
      <c r="F4" s="14"/>
      <c r="G4" s="14"/>
      <c r="H4" s="41"/>
      <c r="I4" s="41"/>
      <c r="J4" s="14"/>
      <c r="K4" s="63"/>
      <c r="M4" s="43">
        <v>40178</v>
      </c>
    </row>
    <row r="5" spans="1:13" ht="14.25" customHeight="1">
      <c r="A5" s="44" t="s">
        <v>0</v>
      </c>
      <c r="B5" s="45">
        <f>'Revenus par nature'!B5/'Revenus par habitant'!M5</f>
        <v>4147.6542856272281</v>
      </c>
      <c r="C5" s="45">
        <f>'Revenus par nature'!C5/'Revenus par habitant'!M5</f>
        <v>1.3637222340717268</v>
      </c>
      <c r="D5" s="45">
        <f>'Revenus par nature'!D5/'Revenus par habitant'!M5</f>
        <v>759.84688747371945</v>
      </c>
      <c r="E5" s="45">
        <f>'Revenus par nature'!E5/'Revenus par habitant'!M5</f>
        <v>1697.4938907340261</v>
      </c>
      <c r="F5" s="45">
        <f>'Revenus par nature'!F5/M5</f>
        <v>79.974435540388185</v>
      </c>
      <c r="G5" s="45">
        <f>'Revenus par nature'!G5/M5</f>
        <v>182.88314695755508</v>
      </c>
      <c r="H5" s="45">
        <f>'Revenus par nature'!H5/M5</f>
        <v>334.46591913220999</v>
      </c>
      <c r="I5" s="45">
        <f>'Revenus par nature'!I5/M5</f>
        <v>0</v>
      </c>
      <c r="J5" s="45">
        <f>'Revenus par nature'!J5/M5</f>
        <v>25.883604009872329</v>
      </c>
      <c r="K5" s="46">
        <f>'Revenus par nature'!K5/M5</f>
        <v>757.629391511015</v>
      </c>
      <c r="M5" s="47">
        <v>32819</v>
      </c>
    </row>
    <row r="6" spans="1:13" ht="14.25" customHeight="1">
      <c r="A6" s="44" t="s">
        <v>1</v>
      </c>
      <c r="B6" s="45">
        <f>'Revenus par nature'!B6/'Revenus par habitant'!M6</f>
        <v>2790.4256181597079</v>
      </c>
      <c r="C6" s="45">
        <f>'Revenus par nature'!C6/'Revenus par habitant'!M6</f>
        <v>52.784758816376169</v>
      </c>
      <c r="D6" s="45">
        <f>'Revenus par nature'!D6/'Revenus par habitant'!M6</f>
        <v>264.90839075800568</v>
      </c>
      <c r="E6" s="45">
        <f>'Revenus par nature'!E6/'Revenus par habitant'!M6</f>
        <v>1002.8009728415079</v>
      </c>
      <c r="F6" s="45">
        <f>'Revenus par nature'!F6/M6</f>
        <v>44.620591811917308</v>
      </c>
      <c r="G6" s="45">
        <f>'Revenus par nature'!G6/M6</f>
        <v>494.51763275233077</v>
      </c>
      <c r="H6" s="45">
        <f>'Revenus par nature'!H6/M6</f>
        <v>260.39845966761249</v>
      </c>
      <c r="I6" s="45">
        <f>'Revenus par nature'!I6/M6</f>
        <v>45.89582488852858</v>
      </c>
      <c r="J6" s="45">
        <f>'Revenus par nature'!J6/M6</f>
        <v>0</v>
      </c>
      <c r="K6" s="46">
        <f>'Revenus par nature'!K6/M6</f>
        <v>263.70774219700041</v>
      </c>
      <c r="M6" s="47">
        <v>2467</v>
      </c>
    </row>
    <row r="7" spans="1:13" ht="14.25" customHeight="1">
      <c r="A7" s="44" t="s">
        <v>2</v>
      </c>
      <c r="B7" s="45">
        <f>'Revenus par nature'!B7/'Revenus par habitant'!M7</f>
        <v>3190.1787439613527</v>
      </c>
      <c r="C7" s="45">
        <f>'Revenus par nature'!C7/'Revenus par habitant'!M7</f>
        <v>2.5764895330112721E-2</v>
      </c>
      <c r="D7" s="45">
        <f>'Revenus par nature'!D7/'Revenus par habitant'!M7</f>
        <v>269.75845410628017</v>
      </c>
      <c r="E7" s="45">
        <f>'Revenus par nature'!E7/'Revenus par habitant'!M7</f>
        <v>1782.7130434782609</v>
      </c>
      <c r="F7" s="45">
        <f>'Revenus par nature'!F7/M7</f>
        <v>17.07278582930757</v>
      </c>
      <c r="G7" s="45">
        <f>'Revenus par nature'!G7/M7</f>
        <v>48.428019323671499</v>
      </c>
      <c r="H7" s="45">
        <f>'Revenus par nature'!H7/M7</f>
        <v>215.1378421900161</v>
      </c>
      <c r="I7" s="45">
        <f>'Revenus par nature'!I7/M7</f>
        <v>68.600966183574883</v>
      </c>
      <c r="J7" s="45">
        <f>'Revenus par nature'!J7/M7</f>
        <v>35.455394524959743</v>
      </c>
      <c r="K7" s="46">
        <f>'Revenus par nature'!K7/M7</f>
        <v>325.83542673107888</v>
      </c>
      <c r="M7" s="47">
        <v>3105</v>
      </c>
    </row>
    <row r="8" spans="1:13" ht="14.25" customHeight="1">
      <c r="A8" s="48" t="s">
        <v>50</v>
      </c>
      <c r="B8" s="45">
        <f>'Revenus par nature'!B8/'Revenus par habitant'!M8</f>
        <v>2864.7926276771004</v>
      </c>
      <c r="C8" s="45">
        <f>'Revenus par nature'!C8/'Revenus par habitant'!M8</f>
        <v>167.49382207578253</v>
      </c>
      <c r="D8" s="45">
        <f>'Revenus par nature'!D8/'Revenus par habitant'!M8</f>
        <v>440.39271004942339</v>
      </c>
      <c r="E8" s="45">
        <f>'Revenus par nature'!E8/'Revenus par habitant'!M8</f>
        <v>748.0459225700165</v>
      </c>
      <c r="F8" s="45">
        <f>'Revenus par nature'!F8/M8</f>
        <v>21.706342668863261</v>
      </c>
      <c r="G8" s="45">
        <f>'Revenus par nature'!G8/M8</f>
        <v>133.78150741350905</v>
      </c>
      <c r="H8" s="45">
        <f>'Revenus par nature'!H8/M8</f>
        <v>243.47528830313016</v>
      </c>
      <c r="I8" s="45">
        <f>'Revenus par nature'!I8/M8</f>
        <v>93.704077429983528</v>
      </c>
      <c r="J8" s="45">
        <f>'Revenus par nature'!J8/M8</f>
        <v>97.717462932454694</v>
      </c>
      <c r="K8" s="46">
        <f>'Revenus par nature'!K8/M8</f>
        <v>533.20943163097195</v>
      </c>
      <c r="M8" s="47">
        <v>4856</v>
      </c>
    </row>
    <row r="9" spans="1:13" ht="14.25" customHeight="1">
      <c r="A9" s="44" t="s">
        <v>3</v>
      </c>
      <c r="B9" s="45">
        <f>'Revenus par nature'!B9/'Revenus par habitant'!M9</f>
        <v>2581.3202396804263</v>
      </c>
      <c r="C9" s="45">
        <f>'Revenus par nature'!C9/'Revenus par habitant'!M9</f>
        <v>0</v>
      </c>
      <c r="D9" s="45">
        <f>'Revenus par nature'!D9/'Revenus par habitant'!M9</f>
        <v>212.72303595206392</v>
      </c>
      <c r="E9" s="45">
        <f>'Revenus par nature'!E9/'Revenus par habitant'!M9</f>
        <v>1546.2243675099867</v>
      </c>
      <c r="F9" s="45">
        <f>'Revenus par nature'!F9/M9</f>
        <v>12.693741677762983</v>
      </c>
      <c r="G9" s="45">
        <f>'Revenus par nature'!G9/M9</f>
        <v>164.2589880159787</v>
      </c>
      <c r="H9" s="45">
        <f>'Revenus par nature'!H9/M9</f>
        <v>223.47003994673767</v>
      </c>
      <c r="I9" s="45">
        <f>'Revenus par nature'!I9/M9</f>
        <v>55.466045272969374</v>
      </c>
      <c r="J9" s="45">
        <f>'Revenus par nature'!J9/M9</f>
        <v>28.340213049267643</v>
      </c>
      <c r="K9" s="46">
        <f>'Revenus par nature'!K9/M9</f>
        <v>128.76165113182424</v>
      </c>
      <c r="M9" s="47">
        <v>1502</v>
      </c>
    </row>
    <row r="10" spans="1:13" ht="14.25" customHeight="1">
      <c r="A10" s="44" t="s">
        <v>4</v>
      </c>
      <c r="B10" s="45">
        <f>'Revenus par nature'!B10/'Revenus par habitant'!M10</f>
        <v>2302.2348326359834</v>
      </c>
      <c r="C10" s="45">
        <f>'Revenus par nature'!C10/'Revenus par habitant'!M10</f>
        <v>123.25313807531381</v>
      </c>
      <c r="D10" s="45">
        <f>'Revenus par nature'!D10/'Revenus par habitant'!M10</f>
        <v>115.18671548117155</v>
      </c>
      <c r="E10" s="45">
        <f>'Revenus par nature'!E10/'Revenus par habitant'!M10</f>
        <v>1035.196129707113</v>
      </c>
      <c r="F10" s="45">
        <f>'Revenus par nature'!F10/M10</f>
        <v>15.697175732217573</v>
      </c>
      <c r="G10" s="45">
        <f>'Revenus par nature'!G10/M10</f>
        <v>393.71705020920501</v>
      </c>
      <c r="H10" s="45">
        <f>'Revenus par nature'!H10/M10</f>
        <v>570.42520920502091</v>
      </c>
      <c r="I10" s="45">
        <f>'Revenus par nature'!I10/M10</f>
        <v>52.786087866108787</v>
      </c>
      <c r="J10" s="45">
        <f>'Revenus par nature'!J10/M10</f>
        <v>47.945606694560666</v>
      </c>
      <c r="K10" s="46">
        <f>'Revenus par nature'!K10/M10</f>
        <v>33.786610878661087</v>
      </c>
      <c r="M10" s="47">
        <v>1912</v>
      </c>
    </row>
    <row r="11" spans="1:13" ht="14.25" customHeight="1">
      <c r="A11" s="44" t="s">
        <v>5</v>
      </c>
      <c r="B11" s="45">
        <f>'Revenus par nature'!B11/'Revenus par habitant'!M11</f>
        <v>3265.5390070921985</v>
      </c>
      <c r="C11" s="45">
        <f>'Revenus par nature'!C11/'Revenus par habitant'!M11</f>
        <v>52.443262411347519</v>
      </c>
      <c r="D11" s="45">
        <f>'Revenus par nature'!D11/'Revenus par habitant'!M11</f>
        <v>477.27659574468083</v>
      </c>
      <c r="E11" s="45">
        <f>'Revenus par nature'!E11/'Revenus par habitant'!M11</f>
        <v>983.05319148936167</v>
      </c>
      <c r="F11" s="45">
        <f>'Revenus par nature'!F11/M11</f>
        <v>1.3900709219858156</v>
      </c>
      <c r="G11" s="45">
        <f>'Revenus par nature'!G11/M11</f>
        <v>59.028368794326241</v>
      </c>
      <c r="H11" s="45">
        <f>'Revenus par nature'!H11/M11</f>
        <v>313.19858156028369</v>
      </c>
      <c r="I11" s="45">
        <f>'Revenus par nature'!I11/M11</f>
        <v>40.680851063829785</v>
      </c>
      <c r="J11" s="45">
        <f>'Revenus par nature'!J11/M11</f>
        <v>0</v>
      </c>
      <c r="K11" s="46">
        <f>'Revenus par nature'!K11/M11</f>
        <v>133.34751773049646</v>
      </c>
      <c r="M11" s="47">
        <v>282</v>
      </c>
    </row>
    <row r="12" spans="1:13" ht="14.25" customHeight="1">
      <c r="A12" s="44" t="s">
        <v>6</v>
      </c>
      <c r="B12" s="45">
        <f>'Revenus par nature'!B12/'Revenus par habitant'!M12</f>
        <v>2093.2359855334539</v>
      </c>
      <c r="C12" s="45">
        <f>'Revenus par nature'!C12/'Revenus par habitant'!M12</f>
        <v>6.2215189873417724</v>
      </c>
      <c r="D12" s="45">
        <f>'Revenus par nature'!D12/'Revenus par habitant'!M12</f>
        <v>142.67495479204339</v>
      </c>
      <c r="E12" s="45">
        <f>'Revenus par nature'!E12/'Revenus par habitant'!M12</f>
        <v>1450.0363924050632</v>
      </c>
      <c r="F12" s="45">
        <f>'Revenus par nature'!F12/M12</f>
        <v>16.956600361663654</v>
      </c>
      <c r="G12" s="45">
        <f>'Revenus par nature'!G12/M12</f>
        <v>89.348327305605793</v>
      </c>
      <c r="H12" s="45">
        <f>'Revenus par nature'!H12/M12</f>
        <v>214.07029837251355</v>
      </c>
      <c r="I12" s="45">
        <f>'Revenus par nature'!I12/M12</f>
        <v>58.165009041591318</v>
      </c>
      <c r="J12" s="45">
        <f>'Revenus par nature'!J12/M12</f>
        <v>22.532097649186255</v>
      </c>
      <c r="K12" s="46">
        <f>'Revenus par nature'!K12/M12</f>
        <v>131.17992766726945</v>
      </c>
      <c r="M12" s="47">
        <v>4424</v>
      </c>
    </row>
    <row r="13" spans="1:13" ht="14.25" customHeight="1">
      <c r="A13" s="44" t="s">
        <v>7</v>
      </c>
      <c r="B13" s="45">
        <f>'Revenus par nature'!B13/'Revenus par habitant'!M13</f>
        <v>2009.1858037578288</v>
      </c>
      <c r="C13" s="45">
        <f>'Revenus par nature'!C13/'Revenus par habitant'!M13</f>
        <v>0.32359081419624219</v>
      </c>
      <c r="D13" s="45">
        <f>'Revenus par nature'!D13/'Revenus par habitant'!M13</f>
        <v>282.27974947807934</v>
      </c>
      <c r="E13" s="45">
        <f>'Revenus par nature'!E13/'Revenus par habitant'!M13</f>
        <v>1279.820459290188</v>
      </c>
      <c r="F13" s="45">
        <f>'Revenus par nature'!F13/M13</f>
        <v>1.5793319415448852</v>
      </c>
      <c r="G13" s="45">
        <f>'Revenus par nature'!G13/M13</f>
        <v>20.335073068893529</v>
      </c>
      <c r="H13" s="45">
        <f>'Revenus par nature'!H13/M13</f>
        <v>671.39457202505218</v>
      </c>
      <c r="I13" s="45">
        <f>'Revenus par nature'!I13/M13</f>
        <v>38.946764091858036</v>
      </c>
      <c r="J13" s="45">
        <f>'Revenus par nature'!J13/M13</f>
        <v>112.43736951983298</v>
      </c>
      <c r="K13" s="46">
        <f>'Revenus par nature'!K13/M13</f>
        <v>82.65553235908142</v>
      </c>
      <c r="M13" s="47">
        <v>958</v>
      </c>
    </row>
    <row r="14" spans="1:13" ht="14.25" customHeight="1">
      <c r="A14" s="44" t="s">
        <v>8</v>
      </c>
      <c r="B14" s="45">
        <f>'Revenus par nature'!B14/'Revenus par habitant'!M14</f>
        <v>2404.198510167103</v>
      </c>
      <c r="C14" s="45">
        <f>'Revenus par nature'!C14/'Revenus par habitant'!M14</f>
        <v>7.722568955103684</v>
      </c>
      <c r="D14" s="45">
        <f>'Revenus par nature'!D14/'Revenus par habitant'!M14</f>
        <v>176.21803905778137</v>
      </c>
      <c r="E14" s="45">
        <f>'Revenus par nature'!E14/'Revenus par habitant'!M14</f>
        <v>2405.8196094221862</v>
      </c>
      <c r="F14" s="45">
        <f>'Revenus par nature'!F14/M14</f>
        <v>2.4129253070263741</v>
      </c>
      <c r="G14" s="45">
        <f>'Revenus par nature'!G14/M14</f>
        <v>192.74048721562312</v>
      </c>
      <c r="H14" s="45">
        <f>'Revenus par nature'!H14/M14</f>
        <v>614.35977451177769</v>
      </c>
      <c r="I14" s="45">
        <f>'Revenus par nature'!I14/M14</f>
        <v>62.606200926112344</v>
      </c>
      <c r="J14" s="45">
        <f>'Revenus par nature'!J14/M14</f>
        <v>32.114757398832296</v>
      </c>
      <c r="K14" s="46">
        <f>'Revenus par nature'!K14/M14</f>
        <v>393.55747936380106</v>
      </c>
      <c r="M14" s="47">
        <v>4967</v>
      </c>
    </row>
    <row r="15" spans="1:13" ht="14.25" customHeight="1">
      <c r="A15" s="44" t="s">
        <v>9</v>
      </c>
      <c r="B15" s="45">
        <f>'Revenus par nature'!B15/'Revenus par habitant'!M15</f>
        <v>2530.7859354268021</v>
      </c>
      <c r="C15" s="45">
        <f>'Revenus par nature'!C15/'Revenus par habitant'!M15</f>
        <v>10.388323750552853</v>
      </c>
      <c r="D15" s="45">
        <f>'Revenus par nature'!D15/'Revenus par habitant'!M15</f>
        <v>129.60260946483857</v>
      </c>
      <c r="E15" s="45">
        <f>'Revenus par nature'!E15/'Revenus par habitant'!M15</f>
        <v>1495.1647501105706</v>
      </c>
      <c r="F15" s="45">
        <f>'Revenus par nature'!F15/M15</f>
        <v>9.999778858911986</v>
      </c>
      <c r="G15" s="45">
        <f>'Revenus par nature'!G15/M15</f>
        <v>91.020566121185311</v>
      </c>
      <c r="H15" s="45">
        <f>'Revenus par nature'!H15/M15</f>
        <v>542.43299425033172</v>
      </c>
      <c r="I15" s="45">
        <f>'Revenus par nature'!I15/M15</f>
        <v>75.15767359575409</v>
      </c>
      <c r="J15" s="45">
        <f>'Revenus par nature'!J15/M15</f>
        <v>4.8425475453339226</v>
      </c>
      <c r="K15" s="46">
        <f>'Revenus par nature'!K15/M15</f>
        <v>506.73374613003097</v>
      </c>
      <c r="M15" s="47">
        <v>4522</v>
      </c>
    </row>
    <row r="16" spans="1:13" ht="14.25" customHeight="1">
      <c r="A16" s="44" t="s">
        <v>10</v>
      </c>
      <c r="B16" s="45">
        <f>'Revenus par nature'!B16/'Revenus par habitant'!M16</f>
        <v>2543.3211091234348</v>
      </c>
      <c r="C16" s="45">
        <f>'Revenus par nature'!C16/'Revenus par habitant'!M16</f>
        <v>0</v>
      </c>
      <c r="D16" s="45">
        <f>'Revenus par nature'!D16/'Revenus par habitant'!M16</f>
        <v>106.67066189624329</v>
      </c>
      <c r="E16" s="45">
        <f>'Revenus par nature'!E16/'Revenus par habitant'!M16</f>
        <v>882.00948121645797</v>
      </c>
      <c r="F16" s="45">
        <f>'Revenus par nature'!F16/M16</f>
        <v>19.108228980322004</v>
      </c>
      <c r="G16" s="45">
        <f>'Revenus par nature'!G16/M16</f>
        <v>118.75849731663685</v>
      </c>
      <c r="H16" s="45">
        <f>'Revenus par nature'!H16/M16</f>
        <v>440.36064400715566</v>
      </c>
      <c r="I16" s="45">
        <f>'Revenus par nature'!I16/M16</f>
        <v>83.19409660107334</v>
      </c>
      <c r="J16" s="45">
        <f>'Revenus par nature'!J16/M16</f>
        <v>0.35778175313059035</v>
      </c>
      <c r="K16" s="46">
        <f>'Revenus par nature'!K16/M16</f>
        <v>274.30894454382826</v>
      </c>
      <c r="M16" s="47">
        <v>5590</v>
      </c>
    </row>
    <row r="17" spans="1:13" ht="14.25" customHeight="1">
      <c r="A17" s="44" t="s">
        <v>11</v>
      </c>
      <c r="B17" s="45">
        <f>'Revenus par nature'!B17/'Revenus par habitant'!M17</f>
        <v>3641.5754716981132</v>
      </c>
      <c r="C17" s="45">
        <f>'Revenus par nature'!C17/'Revenus par habitant'!M17</f>
        <v>0</v>
      </c>
      <c r="D17" s="45">
        <f>'Revenus par nature'!D17/'Revenus par habitant'!M17</f>
        <v>451.76100628930817</v>
      </c>
      <c r="E17" s="45">
        <f>'Revenus par nature'!E17/'Revenus par habitant'!M17</f>
        <v>1493.8937106918238</v>
      </c>
      <c r="F17" s="45">
        <f>'Revenus par nature'!F17/M17</f>
        <v>34.101257861635219</v>
      </c>
      <c r="G17" s="45">
        <f>'Revenus par nature'!G17/M17</f>
        <v>10.545911949685534</v>
      </c>
      <c r="H17" s="45">
        <f>'Revenus par nature'!H17/M17</f>
        <v>343.0698113207547</v>
      </c>
      <c r="I17" s="45">
        <f>'Revenus par nature'!I17/M17</f>
        <v>67.926415094339617</v>
      </c>
      <c r="J17" s="45">
        <f>'Revenus par nature'!J17/M17</f>
        <v>42.057232704402516</v>
      </c>
      <c r="K17" s="46">
        <f>'Revenus par nature'!K17/M17</f>
        <v>178.99685534591194</v>
      </c>
      <c r="M17" s="47">
        <v>1590</v>
      </c>
    </row>
    <row r="18" spans="1:13" ht="14.25" customHeight="1">
      <c r="A18" s="44" t="s">
        <v>12</v>
      </c>
      <c r="B18" s="45">
        <f>'Revenus par nature'!B18/'Revenus par habitant'!M18</f>
        <v>2327.0601386481803</v>
      </c>
      <c r="C18" s="45">
        <f>'Revenus par nature'!C18/'Revenus par habitant'!M18</f>
        <v>0</v>
      </c>
      <c r="D18" s="45">
        <f>'Revenus par nature'!D18/'Revenus par habitant'!M18</f>
        <v>253.54090121317157</v>
      </c>
      <c r="E18" s="45">
        <f>'Revenus par nature'!E18/'Revenus par habitant'!M18</f>
        <v>1475.7802426343155</v>
      </c>
      <c r="F18" s="45">
        <f>'Revenus par nature'!F18/M18</f>
        <v>23.331542461005199</v>
      </c>
      <c r="G18" s="45">
        <f>'Revenus par nature'!G18/M18</f>
        <v>165.98388214904679</v>
      </c>
      <c r="H18" s="45">
        <f>'Revenus par nature'!H18/M18</f>
        <v>312.24159445407281</v>
      </c>
      <c r="I18" s="45">
        <f>'Revenus par nature'!I18/M18</f>
        <v>65.02149046793761</v>
      </c>
      <c r="J18" s="45">
        <f>'Revenus par nature'!J18/M18</f>
        <v>46.56932409012132</v>
      </c>
      <c r="K18" s="46">
        <f>'Revenus par nature'!K18/M18</f>
        <v>86.206065857885619</v>
      </c>
      <c r="M18" s="47">
        <v>5770</v>
      </c>
    </row>
    <row r="19" spans="1:13" ht="14.25" customHeight="1">
      <c r="A19" s="44" t="s">
        <v>52</v>
      </c>
      <c r="B19" s="45">
        <f>'Revenus par nature'!B19/'Revenus par habitant'!M19</f>
        <v>3004.1377729257642</v>
      </c>
      <c r="C19" s="45">
        <f>'Revenus par nature'!C19/'Revenus par habitant'!M19</f>
        <v>40.790829694323143</v>
      </c>
      <c r="D19" s="45">
        <f>'Revenus par nature'!D19/'Revenus par habitant'!M19</f>
        <v>60.593668122270742</v>
      </c>
      <c r="E19" s="45">
        <f>'Revenus par nature'!E19/'Revenus par habitant'!M19</f>
        <v>890.29344978165943</v>
      </c>
      <c r="F19" s="45">
        <f>'Revenus par nature'!F19/M19</f>
        <v>5.9034934497816591</v>
      </c>
      <c r="G19" s="45">
        <f>'Revenus par nature'!G19/M19</f>
        <v>20.83231441048035</v>
      </c>
      <c r="H19" s="45">
        <f>'Revenus par nature'!H19/M19</f>
        <v>218.46855895196506</v>
      </c>
      <c r="I19" s="45">
        <f>'Revenus par nature'!I19/M19</f>
        <v>38.932096069868997</v>
      </c>
      <c r="J19" s="45">
        <f>'Revenus par nature'!J19/M19</f>
        <v>25.201091703056768</v>
      </c>
      <c r="K19" s="46">
        <f>'Revenus par nature'!K19/M19</f>
        <v>118.77729257641921</v>
      </c>
      <c r="M19" s="47">
        <v>4580</v>
      </c>
    </row>
    <row r="20" spans="1:13" ht="14.25" customHeight="1">
      <c r="A20" s="44" t="s">
        <v>13</v>
      </c>
      <c r="B20" s="45">
        <f>'Revenus par nature'!B20/'Revenus par habitant'!M20</f>
        <v>2484.1086587436334</v>
      </c>
      <c r="C20" s="45">
        <f>'Revenus par nature'!C20/'Revenus par habitant'!M20</f>
        <v>2.2637238256932653E-2</v>
      </c>
      <c r="D20" s="45">
        <f>'Revenus par nature'!D20/'Revenus par habitant'!M20</f>
        <v>63.408602150537632</v>
      </c>
      <c r="E20" s="45">
        <f>'Revenus par nature'!E20/'Revenus par habitant'!M20</f>
        <v>1089.4204867006226</v>
      </c>
      <c r="F20" s="45">
        <f>'Revenus par nature'!F20/M20</f>
        <v>9.0611205432937183</v>
      </c>
      <c r="G20" s="45">
        <f>'Revenus par nature'!G20/M20</f>
        <v>23.069043576683644</v>
      </c>
      <c r="H20" s="45">
        <f>'Revenus par nature'!H20/M20</f>
        <v>372.75382003395583</v>
      </c>
      <c r="I20" s="45">
        <f>'Revenus par nature'!I20/M20</f>
        <v>54.650254668930387</v>
      </c>
      <c r="J20" s="45">
        <f>'Revenus par nature'!J20/M20</f>
        <v>26.997170345217885</v>
      </c>
      <c r="K20" s="46">
        <f>'Revenus par nature'!K20/M20</f>
        <v>105.85172608941708</v>
      </c>
      <c r="M20" s="47">
        <v>1767</v>
      </c>
    </row>
    <row r="21" spans="1:13" ht="14.25" customHeight="1">
      <c r="A21" s="44" t="s">
        <v>14</v>
      </c>
      <c r="B21" s="45">
        <f>'Revenus par nature'!B21/'Revenus par habitant'!M21</f>
        <v>2694.6126042632068</v>
      </c>
      <c r="C21" s="45">
        <f>'Revenus par nature'!C21/'Revenus par habitant'!M21</f>
        <v>22.139017608897127</v>
      </c>
      <c r="D21" s="45">
        <f>'Revenus par nature'!D21/'Revenus par habitant'!M21</f>
        <v>128.79240037071364</v>
      </c>
      <c r="E21" s="45">
        <f>'Revenus par nature'!E21/'Revenus par habitant'!M21</f>
        <v>805.401297497683</v>
      </c>
      <c r="F21" s="45">
        <f>'Revenus par nature'!F21/M21</f>
        <v>1.1417979610750695</v>
      </c>
      <c r="G21" s="45">
        <f>'Revenus par nature'!G21/M21</f>
        <v>101.2224281742354</v>
      </c>
      <c r="H21" s="45">
        <f>'Revenus par nature'!H21/M21</f>
        <v>461.09082483781282</v>
      </c>
      <c r="I21" s="45">
        <f>'Revenus par nature'!I21/M21</f>
        <v>37.23725671918443</v>
      </c>
      <c r="J21" s="45">
        <f>'Revenus par nature'!J21/M21</f>
        <v>17.977757182576461</v>
      </c>
      <c r="K21" s="46">
        <f>'Revenus par nature'!K21/M21</f>
        <v>196.66913809082484</v>
      </c>
      <c r="M21" s="47">
        <v>1079</v>
      </c>
    </row>
    <row r="22" spans="1:13" ht="14.25" customHeight="1">
      <c r="A22" s="44" t="s">
        <v>15</v>
      </c>
      <c r="B22" s="45">
        <f>'Revenus par nature'!B22/'Revenus par habitant'!M22</f>
        <v>1643.0686274509803</v>
      </c>
      <c r="C22" s="45">
        <f>'Revenus par nature'!C22/'Revenus par habitant'!M22</f>
        <v>65.970588235294116</v>
      </c>
      <c r="D22" s="45">
        <f>'Revenus par nature'!D22/'Revenus par habitant'!M22</f>
        <v>311.06862745098039</v>
      </c>
      <c r="E22" s="45">
        <f>'Revenus par nature'!E22/'Revenus par habitant'!M22</f>
        <v>441.16666666666669</v>
      </c>
      <c r="F22" s="45">
        <f>'Revenus par nature'!F22/M22</f>
        <v>329.87254901960785</v>
      </c>
      <c r="G22" s="45">
        <f>'Revenus par nature'!G22/M22</f>
        <v>17.068627450980394</v>
      </c>
      <c r="H22" s="45">
        <f>'Revenus par nature'!H22/M22</f>
        <v>547.41176470588232</v>
      </c>
      <c r="I22" s="45">
        <f>'Revenus par nature'!I22/M22</f>
        <v>0</v>
      </c>
      <c r="J22" s="45">
        <f>'Revenus par nature'!J22/M22</f>
        <v>2.3039215686274508</v>
      </c>
      <c r="K22" s="46">
        <f>'Revenus par nature'!K22/M22</f>
        <v>54.931372549019606</v>
      </c>
      <c r="M22" s="47">
        <v>102</v>
      </c>
    </row>
    <row r="23" spans="1:13" ht="14.25" customHeight="1">
      <c r="A23" s="44" t="s">
        <v>16</v>
      </c>
      <c r="B23" s="45">
        <f>'Revenus par nature'!B23/'Revenus par habitant'!M23</f>
        <v>2628.628164556962</v>
      </c>
      <c r="C23" s="45">
        <f>'Revenus par nature'!C23/'Revenus par habitant'!M23</f>
        <v>56.79694092827004</v>
      </c>
      <c r="D23" s="45">
        <f>'Revenus par nature'!D23/'Revenus par habitant'!M23</f>
        <v>88.612605485232066</v>
      </c>
      <c r="E23" s="45">
        <f>'Revenus par nature'!E23/'Revenus par habitant'!M23</f>
        <v>752.76819620253161</v>
      </c>
      <c r="F23" s="45">
        <f>'Revenus par nature'!F23/M23</f>
        <v>3.890295358649789</v>
      </c>
      <c r="G23" s="45">
        <f>'Revenus par nature'!G23/M23</f>
        <v>27.897151898734176</v>
      </c>
      <c r="H23" s="45">
        <f>'Revenus par nature'!H23/M23</f>
        <v>466.92246835443041</v>
      </c>
      <c r="I23" s="45">
        <f>'Revenus par nature'!I23/M23</f>
        <v>44.929588607594937</v>
      </c>
      <c r="J23" s="45">
        <f>'Revenus par nature'!J23/M23</f>
        <v>15.738396624472573</v>
      </c>
      <c r="K23" s="46">
        <f>'Revenus par nature'!K23/M23</f>
        <v>166.74841772151899</v>
      </c>
      <c r="M23" s="47">
        <v>3792</v>
      </c>
    </row>
    <row r="24" spans="1:13" ht="14.25" customHeight="1">
      <c r="A24" s="44" t="s">
        <v>17</v>
      </c>
      <c r="B24" s="45">
        <f>'Revenus par nature'!B24/'Revenus par habitant'!M24</f>
        <v>2777.7471143756557</v>
      </c>
      <c r="C24" s="45">
        <f>'Revenus par nature'!C24/'Revenus par habitant'!M24</f>
        <v>58.538300104931793</v>
      </c>
      <c r="D24" s="45">
        <f>'Revenus par nature'!D24/'Revenus par habitant'!M24</f>
        <v>99.285939139559289</v>
      </c>
      <c r="E24" s="45">
        <f>'Revenus par nature'!E24/'Revenus par habitant'!M24</f>
        <v>719.2229800629591</v>
      </c>
      <c r="F24" s="45">
        <f>'Revenus par nature'!F24/M24</f>
        <v>23.19517313746065</v>
      </c>
      <c r="G24" s="45">
        <f>'Revenus par nature'!G24/M24</f>
        <v>35.858866736621195</v>
      </c>
      <c r="H24" s="45">
        <f>'Revenus par nature'!H24/M24</f>
        <v>439.67471143756558</v>
      </c>
      <c r="I24" s="45">
        <f>'Revenus par nature'!I24/M24</f>
        <v>48.466421825813221</v>
      </c>
      <c r="J24" s="45">
        <f>'Revenus par nature'!J24/M24</f>
        <v>0</v>
      </c>
      <c r="K24" s="46">
        <f>'Revenus par nature'!K24/M24</f>
        <v>47.873557187827913</v>
      </c>
      <c r="M24" s="47">
        <v>1906</v>
      </c>
    </row>
    <row r="25" spans="1:13" ht="14.25" customHeight="1">
      <c r="A25" s="44" t="s">
        <v>18</v>
      </c>
      <c r="B25" s="45">
        <f>'Revenus par nature'!B25/'Revenus par habitant'!M25</f>
        <v>2565.6845116469144</v>
      </c>
      <c r="C25" s="45">
        <f>'Revenus par nature'!C25/'Revenus par habitant'!M25</f>
        <v>58.80506742950552</v>
      </c>
      <c r="D25" s="45">
        <f>'Revenus par nature'!D25/'Revenus par habitant'!M25</f>
        <v>187.78340825500612</v>
      </c>
      <c r="E25" s="45">
        <f>'Revenus par nature'!E25/'Revenus par habitant'!M25</f>
        <v>916.62852472415204</v>
      </c>
      <c r="F25" s="45">
        <f>'Revenus par nature'!F25/M25</f>
        <v>6.9448304045770328</v>
      </c>
      <c r="G25" s="45">
        <f>'Revenus par nature'!G25/M25</f>
        <v>121.78299959133633</v>
      </c>
      <c r="H25" s="45">
        <f>'Revenus par nature'!H25/M25</f>
        <v>549.51859419697587</v>
      </c>
      <c r="I25" s="45">
        <f>'Revenus par nature'!I25/M25</f>
        <v>45.814058030241114</v>
      </c>
      <c r="J25" s="45">
        <f>'Revenus par nature'!J25/M25</f>
        <v>23.741315897016754</v>
      </c>
      <c r="K25" s="46">
        <f>'Revenus par nature'!K25/M25</f>
        <v>177.68532897425419</v>
      </c>
      <c r="M25" s="47">
        <v>2447</v>
      </c>
    </row>
    <row r="26" spans="1:13" ht="14.25" customHeight="1">
      <c r="A26" s="44" t="s">
        <v>19</v>
      </c>
      <c r="B26" s="45">
        <f>'Revenus par nature'!B26/'Revenus par habitant'!M26</f>
        <v>1748.1571428571428</v>
      </c>
      <c r="C26" s="45">
        <f>'Revenus par nature'!C26/'Revenus par habitant'!M26</f>
        <v>50.361904761904761</v>
      </c>
      <c r="D26" s="45">
        <f>'Revenus par nature'!D26/'Revenus par habitant'!M26</f>
        <v>212.38571428571427</v>
      </c>
      <c r="E26" s="45">
        <f>'Revenus par nature'!E26/'Revenus par habitant'!M26</f>
        <v>897.78571428571433</v>
      </c>
      <c r="F26" s="45">
        <f>'Revenus par nature'!F26/M26</f>
        <v>0</v>
      </c>
      <c r="G26" s="45">
        <f>'Revenus par nature'!G26/M26</f>
        <v>21.695238095238096</v>
      </c>
      <c r="H26" s="45">
        <f>'Revenus par nature'!H26/M26</f>
        <v>607.90476190476193</v>
      </c>
      <c r="I26" s="45">
        <f>'Revenus par nature'!I26/M26</f>
        <v>43.823809523809523</v>
      </c>
      <c r="J26" s="45">
        <f>'Revenus par nature'!J26/M26</f>
        <v>38.095238095238095</v>
      </c>
      <c r="K26" s="46">
        <f>'Revenus par nature'!K26/M26</f>
        <v>6.4285714285714288</v>
      </c>
      <c r="M26" s="47">
        <v>210</v>
      </c>
    </row>
    <row r="27" spans="1:13" ht="14.25" customHeight="1">
      <c r="A27" s="44" t="s">
        <v>20</v>
      </c>
      <c r="B27" s="45">
        <f>'Revenus par nature'!B27/'Revenus par habitant'!M27</f>
        <v>1603.2796610169491</v>
      </c>
      <c r="C27" s="45">
        <f>'Revenus par nature'!C27/'Revenus par habitant'!M27</f>
        <v>39.694915254237287</v>
      </c>
      <c r="D27" s="45">
        <f>'Revenus par nature'!D27/'Revenus par habitant'!M27</f>
        <v>129.20338983050848</v>
      </c>
      <c r="E27" s="45">
        <f>'Revenus par nature'!E27/'Revenus par habitant'!M27</f>
        <v>785.61440677966107</v>
      </c>
      <c r="F27" s="45">
        <f>'Revenus par nature'!F27/M27</f>
        <v>8.050847457627118E-2</v>
      </c>
      <c r="G27" s="45">
        <f>'Revenus par nature'!G27/M27</f>
        <v>121.7542372881356</v>
      </c>
      <c r="H27" s="45">
        <f>'Revenus par nature'!H27/M27</f>
        <v>1483.5127118644068</v>
      </c>
      <c r="I27" s="45">
        <f>'Revenus par nature'!I27/M27</f>
        <v>20.58050847457627</v>
      </c>
      <c r="J27" s="45">
        <f>'Revenus par nature'!J27/M27</f>
        <v>0.2076271186440678</v>
      </c>
      <c r="K27" s="46">
        <f>'Revenus par nature'!K27/M27</f>
        <v>43.038135593220339</v>
      </c>
      <c r="M27" s="47">
        <v>236</v>
      </c>
    </row>
    <row r="28" spans="1:13" ht="14.25" customHeight="1">
      <c r="A28" s="44" t="s">
        <v>21</v>
      </c>
      <c r="B28" s="45">
        <f>'Revenus par nature'!B28/'Revenus par habitant'!M28</f>
        <v>2979.6889763779527</v>
      </c>
      <c r="C28" s="45">
        <f>'Revenus par nature'!C28/'Revenus par habitant'!M28</f>
        <v>80.822834645669289</v>
      </c>
      <c r="D28" s="45">
        <f>'Revenus par nature'!D28/'Revenus par habitant'!M28</f>
        <v>188.68503937007873</v>
      </c>
      <c r="E28" s="45">
        <f>'Revenus par nature'!E28/'Revenus par habitant'!M28</f>
        <v>1093.8464566929133</v>
      </c>
      <c r="F28" s="45">
        <f>'Revenus par nature'!F28/M28</f>
        <v>4.4566929133858268</v>
      </c>
      <c r="G28" s="45">
        <f>'Revenus par nature'!G28/M28</f>
        <v>45.003937007874015</v>
      </c>
      <c r="H28" s="45">
        <f>'Revenus par nature'!H28/M28</f>
        <v>523.45275590551182</v>
      </c>
      <c r="I28" s="45">
        <f>'Revenus par nature'!I28/M28</f>
        <v>47.212598425196852</v>
      </c>
      <c r="J28" s="45">
        <f>'Revenus par nature'!J28/M28</f>
        <v>86.212598425196845</v>
      </c>
      <c r="K28" s="46">
        <f>'Revenus par nature'!K28/M28</f>
        <v>350.3937007874016</v>
      </c>
      <c r="M28" s="47">
        <v>254</v>
      </c>
    </row>
    <row r="29" spans="1:13" ht="14.25" customHeight="1">
      <c r="A29" s="48" t="s">
        <v>51</v>
      </c>
      <c r="B29" s="45">
        <f>'Revenus par nature'!B29/'Revenus par habitant'!M29</f>
        <v>2228.6395434462443</v>
      </c>
      <c r="C29" s="45">
        <f>'Revenus par nature'!C29/'Revenus par habitant'!M29</f>
        <v>101.76776509572902</v>
      </c>
      <c r="D29" s="45">
        <f>'Revenus par nature'!D29/'Revenus par habitant'!M29</f>
        <v>138.63558541973489</v>
      </c>
      <c r="E29" s="45">
        <f>'Revenus par nature'!E29/'Revenus par habitant'!M29</f>
        <v>987.16458026509576</v>
      </c>
      <c r="F29" s="45">
        <f>'Revenus par nature'!F29/M29</f>
        <v>10.160162002945508</v>
      </c>
      <c r="G29" s="45">
        <f>'Revenus par nature'!G29/M29</f>
        <v>180.43685567010309</v>
      </c>
      <c r="H29" s="45">
        <f>'Revenus par nature'!H29/M29</f>
        <v>1169.8171023564064</v>
      </c>
      <c r="I29" s="45">
        <f>'Revenus par nature'!I29/M29</f>
        <v>40.172496318114874</v>
      </c>
      <c r="J29" s="45">
        <f>'Revenus par nature'!J29/M29</f>
        <v>34.711892488954348</v>
      </c>
      <c r="K29" s="46">
        <f>'Revenus par nature'!K29/M29</f>
        <v>386.50322164948454</v>
      </c>
      <c r="M29" s="47">
        <v>10864</v>
      </c>
    </row>
    <row r="30" spans="1:13" ht="14.25" customHeight="1">
      <c r="A30" s="44" t="s">
        <v>22</v>
      </c>
      <c r="B30" s="45">
        <f>'Revenus par nature'!B30/'Revenus par habitant'!M30</f>
        <v>2695.328159645233</v>
      </c>
      <c r="C30" s="45">
        <f>'Revenus par nature'!C30/'Revenus par habitant'!M30</f>
        <v>87.58314855875831</v>
      </c>
      <c r="D30" s="45">
        <f>'Revenus par nature'!D30/'Revenus par habitant'!M30</f>
        <v>474.72727272727275</v>
      </c>
      <c r="E30" s="45">
        <f>'Revenus par nature'!E30/'Revenus par habitant'!M30</f>
        <v>1156.8115299334811</v>
      </c>
      <c r="F30" s="45">
        <f>'Revenus par nature'!F30/M30</f>
        <v>0.71840354767184034</v>
      </c>
      <c r="G30" s="45">
        <f>'Revenus par nature'!G30/M30</f>
        <v>57.334811529933482</v>
      </c>
      <c r="H30" s="45">
        <f>'Revenus par nature'!H30/M30</f>
        <v>287.51884700665187</v>
      </c>
      <c r="I30" s="45">
        <f>'Revenus par nature'!I30/M30</f>
        <v>37.753880266075384</v>
      </c>
      <c r="J30" s="45">
        <f>'Revenus par nature'!J30/M30</f>
        <v>48.698447893569842</v>
      </c>
      <c r="K30" s="46">
        <f>'Revenus par nature'!K30/M30</f>
        <v>441.95121951219511</v>
      </c>
      <c r="M30" s="47">
        <v>451</v>
      </c>
    </row>
    <row r="31" spans="1:13" ht="14.25" customHeight="1">
      <c r="A31" s="44" t="s">
        <v>23</v>
      </c>
      <c r="B31" s="45">
        <f>'Revenus par nature'!B31/'Revenus par habitant'!M31</f>
        <v>1773.1975683890578</v>
      </c>
      <c r="C31" s="45">
        <f>'Revenus par nature'!C31/'Revenus par habitant'!M31</f>
        <v>79.279635258358667</v>
      </c>
      <c r="D31" s="45">
        <f>'Revenus par nature'!D31/'Revenus par habitant'!M31</f>
        <v>265.51063829787233</v>
      </c>
      <c r="E31" s="45">
        <f>'Revenus par nature'!E31/'Revenus par habitant'!M31</f>
        <v>1521.130699088146</v>
      </c>
      <c r="F31" s="45">
        <f>'Revenus par nature'!F31/M31</f>
        <v>3.0273556231003038</v>
      </c>
      <c r="G31" s="45">
        <f>'Revenus par nature'!G31/M31</f>
        <v>326.1534954407295</v>
      </c>
      <c r="H31" s="45">
        <f>'Revenus par nature'!H31/M31</f>
        <v>1577.9954407294833</v>
      </c>
      <c r="I31" s="45">
        <f>'Revenus par nature'!I31/M31</f>
        <v>33.057750759878417</v>
      </c>
      <c r="J31" s="45">
        <f>'Revenus par nature'!J31/M31</f>
        <v>220.79939209726444</v>
      </c>
      <c r="K31" s="46">
        <f>'Revenus par nature'!K31/M31</f>
        <v>199.81306990881458</v>
      </c>
      <c r="M31" s="47">
        <v>658</v>
      </c>
    </row>
    <row r="32" spans="1:13" ht="14.25" customHeight="1">
      <c r="A32" s="44" t="s">
        <v>24</v>
      </c>
      <c r="B32" s="45">
        <f>'Revenus par nature'!B32/'Revenus par habitant'!M32</f>
        <v>2125.695909090909</v>
      </c>
      <c r="C32" s="45">
        <f>'Revenus par nature'!C32/'Revenus par habitant'!M32</f>
        <v>60.545000000000002</v>
      </c>
      <c r="D32" s="45">
        <f>'Revenus par nature'!D32/'Revenus par habitant'!M32</f>
        <v>343.43</v>
      </c>
      <c r="E32" s="45">
        <f>'Revenus par nature'!E32/'Revenus par habitant'!M32</f>
        <v>886.51227272727272</v>
      </c>
      <c r="F32" s="45">
        <f>'Revenus par nature'!F32/M32</f>
        <v>15.425909090909091</v>
      </c>
      <c r="G32" s="45">
        <f>'Revenus par nature'!G32/M32</f>
        <v>27.17909090909091</v>
      </c>
      <c r="H32" s="45">
        <f>'Revenus par nature'!H32/M32</f>
        <v>594.70636363636368</v>
      </c>
      <c r="I32" s="45">
        <f>'Revenus par nature'!I32/M32</f>
        <v>0</v>
      </c>
      <c r="J32" s="45">
        <f>'Revenus par nature'!J32/M32</f>
        <v>19.361818181818183</v>
      </c>
      <c r="K32" s="46">
        <f>'Revenus par nature'!K32/M32</f>
        <v>81.745909090909095</v>
      </c>
      <c r="M32" s="47">
        <v>2200</v>
      </c>
    </row>
    <row r="33" spans="1:13" ht="14.25" customHeight="1">
      <c r="A33" s="44" t="s">
        <v>53</v>
      </c>
      <c r="B33" s="45">
        <f>'Revenus par nature'!B33/'Revenus par habitant'!M33</f>
        <v>2548.1957013574661</v>
      </c>
      <c r="C33" s="45">
        <f>'Revenus par nature'!C33/'Revenus par habitant'!M33</f>
        <v>55.290723981900456</v>
      </c>
      <c r="D33" s="45">
        <f>'Revenus par nature'!D33/'Revenus par habitant'!M33</f>
        <v>135.15554298642533</v>
      </c>
      <c r="E33" s="45">
        <f>'Revenus par nature'!E33/'Revenus par habitant'!M33</f>
        <v>871.63235294117646</v>
      </c>
      <c r="F33" s="45">
        <f>'Revenus par nature'!F33/M33</f>
        <v>4.1708144796380093</v>
      </c>
      <c r="G33" s="45">
        <f>'Revenus par nature'!G33/M33</f>
        <v>48.0316742081448</v>
      </c>
      <c r="H33" s="45">
        <f>'Revenus par nature'!H33/M33</f>
        <v>369.36368778280541</v>
      </c>
      <c r="I33" s="45">
        <f>'Revenus par nature'!I33/M33</f>
        <v>29.869343891402714</v>
      </c>
      <c r="J33" s="45">
        <f>'Revenus par nature'!J33/M33</f>
        <v>17.603506787330318</v>
      </c>
      <c r="K33" s="46">
        <f>'Revenus par nature'!K33/M33</f>
        <v>77.700226244343895</v>
      </c>
      <c r="M33" s="47">
        <v>1768</v>
      </c>
    </row>
    <row r="34" spans="1:13" ht="14.25" customHeight="1">
      <c r="A34" s="44" t="s">
        <v>25</v>
      </c>
      <c r="B34" s="45">
        <f>'Revenus par nature'!B34/'Revenus par habitant'!M34</f>
        <v>2118.9352024922118</v>
      </c>
      <c r="C34" s="45">
        <f>'Revenus par nature'!C34/'Revenus par habitant'!M34</f>
        <v>58.948286604361371</v>
      </c>
      <c r="D34" s="45">
        <f>'Revenus par nature'!D34/'Revenus par habitant'!M34</f>
        <v>125.40311526479751</v>
      </c>
      <c r="E34" s="45">
        <f>'Revenus par nature'!E34/'Revenus par habitant'!M34</f>
        <v>737.06230529595018</v>
      </c>
      <c r="F34" s="45">
        <f>'Revenus par nature'!F34/M34</f>
        <v>1.3015576323987539</v>
      </c>
      <c r="G34" s="45">
        <f>'Revenus par nature'!G34/M34</f>
        <v>305.0429906542056</v>
      </c>
      <c r="H34" s="45">
        <f>'Revenus par nature'!H34/M34</f>
        <v>577.08660436137075</v>
      </c>
      <c r="I34" s="45">
        <f>'Revenus par nature'!I34/M34</f>
        <v>31.687850467289721</v>
      </c>
      <c r="J34" s="45">
        <f>'Revenus par nature'!J34/M34</f>
        <v>19.066666666666666</v>
      </c>
      <c r="K34" s="46">
        <f>'Revenus par nature'!K34/M34</f>
        <v>84.738317757009341</v>
      </c>
      <c r="M34" s="47">
        <v>1605</v>
      </c>
    </row>
    <row r="35" spans="1:13" ht="14.25" customHeight="1">
      <c r="A35" s="44" t="s">
        <v>26</v>
      </c>
      <c r="B35" s="45">
        <f>'Revenus par nature'!B35/'Revenus par habitant'!M35</f>
        <v>1972.9864253393664</v>
      </c>
      <c r="C35" s="45">
        <f>'Revenus par nature'!C35/'Revenus par habitant'!M35</f>
        <v>41.889140271493211</v>
      </c>
      <c r="D35" s="45">
        <f>'Revenus par nature'!D35/'Revenus par habitant'!M35</f>
        <v>299.55656108597287</v>
      </c>
      <c r="E35" s="45">
        <f>'Revenus par nature'!E35/'Revenus par habitant'!M35</f>
        <v>721.7873303167421</v>
      </c>
      <c r="F35" s="45">
        <f>'Revenus par nature'!F35/M35</f>
        <v>339.86651583710409</v>
      </c>
      <c r="G35" s="45">
        <f>'Revenus par nature'!G35/M35</f>
        <v>5.7330316742081449</v>
      </c>
      <c r="H35" s="45">
        <f>'Revenus par nature'!H35/M35</f>
        <v>472.95248868778282</v>
      </c>
      <c r="I35" s="45">
        <f>'Revenus par nature'!I35/M35</f>
        <v>26.027149321266968</v>
      </c>
      <c r="J35" s="45">
        <f>'Revenus par nature'!J35/M35</f>
        <v>23.334841628959275</v>
      </c>
      <c r="K35" s="46">
        <f>'Revenus par nature'!K35/M35</f>
        <v>26.018099547511312</v>
      </c>
      <c r="M35" s="47">
        <v>442</v>
      </c>
    </row>
    <row r="36" spans="1:13" ht="14.25" customHeight="1">
      <c r="A36" s="44" t="s">
        <v>27</v>
      </c>
      <c r="B36" s="45">
        <f>'Revenus par nature'!B36/'Revenus par habitant'!M36</f>
        <v>2909.953488372093</v>
      </c>
      <c r="C36" s="45">
        <f>'Revenus par nature'!C36/'Revenus par habitant'!M36</f>
        <v>73.04651162790698</v>
      </c>
      <c r="D36" s="45">
        <f>'Revenus par nature'!D36/'Revenus par habitant'!M36</f>
        <v>643.8604651162791</v>
      </c>
      <c r="E36" s="45">
        <f>'Revenus par nature'!E36/'Revenus par habitant'!M36</f>
        <v>2270.2651162790698</v>
      </c>
      <c r="F36" s="45">
        <f>'Revenus par nature'!F36/M36</f>
        <v>1</v>
      </c>
      <c r="G36" s="45">
        <f>'Revenus par nature'!G36/M36</f>
        <v>178.72093023255815</v>
      </c>
      <c r="H36" s="45">
        <f>'Revenus par nature'!H36/M36</f>
        <v>708.28372093023256</v>
      </c>
      <c r="I36" s="45">
        <f>'Revenus par nature'!I36/M36</f>
        <v>21.167441860465118</v>
      </c>
      <c r="J36" s="45">
        <f>'Revenus par nature'!J36/M36</f>
        <v>0</v>
      </c>
      <c r="K36" s="46">
        <f>'Revenus par nature'!K36/M36</f>
        <v>58.604651162790695</v>
      </c>
      <c r="M36" s="47">
        <v>215</v>
      </c>
    </row>
    <row r="37" spans="1:13" ht="14.25" customHeight="1">
      <c r="A37" s="44" t="s">
        <v>28</v>
      </c>
      <c r="B37" s="45">
        <f>'Revenus par nature'!B37/'Revenus par habitant'!M37</f>
        <v>2055.6170568561874</v>
      </c>
      <c r="C37" s="45">
        <f>'Revenus par nature'!C37/'Revenus par habitant'!M37</f>
        <v>34.965719063545151</v>
      </c>
      <c r="D37" s="45">
        <f>'Revenus par nature'!D37/'Revenus par habitant'!M37</f>
        <v>261.97324414715717</v>
      </c>
      <c r="E37" s="45">
        <f>'Revenus par nature'!E37/'Revenus par habitant'!M37</f>
        <v>754.28177257525078</v>
      </c>
      <c r="F37" s="45">
        <f>'Revenus par nature'!F37/M37</f>
        <v>5.7842809364548495</v>
      </c>
      <c r="G37" s="45">
        <f>'Revenus par nature'!G37/M37</f>
        <v>70.531772575250841</v>
      </c>
      <c r="H37" s="45">
        <f>'Revenus par nature'!H37/M37</f>
        <v>391.77341137123744</v>
      </c>
      <c r="I37" s="45">
        <f>'Revenus par nature'!I37/M37</f>
        <v>25.640468227424748</v>
      </c>
      <c r="J37" s="45">
        <f>'Revenus par nature'!J37/M37</f>
        <v>79.795150501672239</v>
      </c>
      <c r="K37" s="46">
        <f>'Revenus par nature'!K37/M37</f>
        <v>75.006688963210706</v>
      </c>
      <c r="M37" s="47">
        <v>1196</v>
      </c>
    </row>
    <row r="38" spans="1:13" ht="14.25" customHeight="1">
      <c r="A38" s="44" t="s">
        <v>29</v>
      </c>
      <c r="B38" s="45">
        <f>'Revenus par nature'!B38/'Revenus par habitant'!M38</f>
        <v>2389.3341740226988</v>
      </c>
      <c r="C38" s="45">
        <f>'Revenus par nature'!C38/'Revenus par habitant'!M38</f>
        <v>45.834804539722569</v>
      </c>
      <c r="D38" s="45">
        <f>'Revenus par nature'!D38/'Revenus par habitant'!M38</f>
        <v>470.70617906683481</v>
      </c>
      <c r="E38" s="45">
        <f>'Revenus par nature'!E38/'Revenus par habitant'!M38</f>
        <v>1028.7604035308952</v>
      </c>
      <c r="F38" s="45">
        <f>'Revenus par nature'!F38/M38</f>
        <v>1.7238335435056746</v>
      </c>
      <c r="G38" s="45">
        <f>'Revenus par nature'!G38/M38</f>
        <v>131.63682219419925</v>
      </c>
      <c r="H38" s="45">
        <f>'Revenus par nature'!H38/M38</f>
        <v>356.76166456494326</v>
      </c>
      <c r="I38" s="45">
        <f>'Revenus par nature'!I38/M38</f>
        <v>28.610340479192939</v>
      </c>
      <c r="J38" s="45">
        <f>'Revenus par nature'!J38/M38</f>
        <v>63.572509457755359</v>
      </c>
      <c r="K38" s="46">
        <f>'Revenus par nature'!K38/M38</f>
        <v>376.90290037831022</v>
      </c>
      <c r="M38" s="47">
        <v>793</v>
      </c>
    </row>
    <row r="39" spans="1:13" ht="14.25" customHeight="1">
      <c r="A39" s="44" t="s">
        <v>30</v>
      </c>
      <c r="B39" s="45">
        <f>'Revenus par nature'!B39/'Revenus par habitant'!M39</f>
        <v>2645.1254448398577</v>
      </c>
      <c r="C39" s="45">
        <f>'Revenus par nature'!C39/'Revenus par habitant'!M39</f>
        <v>177.46797153024912</v>
      </c>
      <c r="D39" s="45">
        <f>'Revenus par nature'!D39/'Revenus par habitant'!M39</f>
        <v>339.80338078291817</v>
      </c>
      <c r="E39" s="45">
        <f>'Revenus par nature'!E39/'Revenus par habitant'!M39</f>
        <v>769.57295373665477</v>
      </c>
      <c r="F39" s="45">
        <f>'Revenus par nature'!F39/M39</f>
        <v>11.76067615658363</v>
      </c>
      <c r="G39" s="45">
        <f>'Revenus par nature'!G39/M39</f>
        <v>166.46085409252669</v>
      </c>
      <c r="H39" s="45">
        <f>'Revenus par nature'!H39/M39</f>
        <v>328.9982206405694</v>
      </c>
      <c r="I39" s="45">
        <f>'Revenus par nature'!I39/M39</f>
        <v>38.997330960854093</v>
      </c>
      <c r="J39" s="45">
        <f>'Revenus par nature'!J39/M39</f>
        <v>100.01423487544484</v>
      </c>
      <c r="K39" s="46">
        <f>'Revenus par nature'!K39/M39</f>
        <v>311.11743772241994</v>
      </c>
      <c r="M39" s="47">
        <v>1124</v>
      </c>
    </row>
    <row r="40" spans="1:13" ht="14.25" customHeight="1">
      <c r="A40" s="44" t="s">
        <v>31</v>
      </c>
      <c r="B40" s="45">
        <f>'Revenus par nature'!B40/'Revenus par habitant'!M40</f>
        <v>1995.3106796116506</v>
      </c>
      <c r="C40" s="45">
        <f>'Revenus par nature'!C40/'Revenus par habitant'!M40</f>
        <v>111.53398058252426</v>
      </c>
      <c r="D40" s="45">
        <f>'Revenus par nature'!D40/'Revenus par habitant'!M40</f>
        <v>728.54368932038835</v>
      </c>
      <c r="E40" s="45">
        <f>'Revenus par nature'!E40/'Revenus par habitant'!M40</f>
        <v>718.14563106796118</v>
      </c>
      <c r="F40" s="45">
        <f>'Revenus par nature'!F40/M40</f>
        <v>1.3300970873786409</v>
      </c>
      <c r="G40" s="45">
        <f>'Revenus par nature'!G40/M40</f>
        <v>114.35922330097087</v>
      </c>
      <c r="H40" s="45">
        <f>'Revenus par nature'!H40/M40</f>
        <v>21.679611650485437</v>
      </c>
      <c r="I40" s="45">
        <f>'Revenus par nature'!I40/M40</f>
        <v>0</v>
      </c>
      <c r="J40" s="45">
        <f>'Revenus par nature'!J40/M40</f>
        <v>61.436893203883493</v>
      </c>
      <c r="K40" s="46">
        <f>'Revenus par nature'!K40/M40</f>
        <v>102.91262135922329</v>
      </c>
      <c r="M40" s="47">
        <v>103</v>
      </c>
    </row>
    <row r="41" spans="1:13" ht="14.25" customHeight="1">
      <c r="A41" s="44" t="s">
        <v>32</v>
      </c>
      <c r="B41" s="45">
        <f>'Revenus par nature'!B41/'Revenus par habitant'!M41</f>
        <v>2541.2417929292928</v>
      </c>
      <c r="C41" s="45">
        <f>'Revenus par nature'!C41/'Revenus par habitant'!M41</f>
        <v>101.20202020202021</v>
      </c>
      <c r="D41" s="45">
        <f>'Revenus par nature'!D41/'Revenus par habitant'!M41</f>
        <v>483.07007575757575</v>
      </c>
      <c r="E41" s="45">
        <f>'Revenus par nature'!E41/'Revenus par habitant'!M41</f>
        <v>910.76641414141409</v>
      </c>
      <c r="F41" s="45">
        <f>'Revenus par nature'!F41/M41</f>
        <v>61.158459595959599</v>
      </c>
      <c r="G41" s="45">
        <f>'Revenus par nature'!G41/M41</f>
        <v>244.3320707070707</v>
      </c>
      <c r="H41" s="45">
        <f>'Revenus par nature'!H41/M41</f>
        <v>292.96022727272725</v>
      </c>
      <c r="I41" s="45">
        <f>'Revenus par nature'!I41/M41</f>
        <v>42.4375</v>
      </c>
      <c r="J41" s="45">
        <f>'Revenus par nature'!J41/M41</f>
        <v>4.7241161616161618</v>
      </c>
      <c r="K41" s="46">
        <f>'Revenus par nature'!K41/M41</f>
        <v>58.654671717171716</v>
      </c>
      <c r="M41" s="47">
        <v>1584</v>
      </c>
    </row>
    <row r="42" spans="1:13" ht="14.25" customHeight="1">
      <c r="A42" s="44" t="s">
        <v>33</v>
      </c>
      <c r="B42" s="45">
        <f>'Revenus par nature'!B42/'Revenus par habitant'!M42</f>
        <v>2634.4002433090022</v>
      </c>
      <c r="C42" s="45">
        <f>'Revenus par nature'!C42/'Revenus par habitant'!M42</f>
        <v>65.633819951338197</v>
      </c>
      <c r="D42" s="45">
        <f>'Revenus par nature'!D42/'Revenus par habitant'!M42</f>
        <v>200.22627737226279</v>
      </c>
      <c r="E42" s="45">
        <f>'Revenus par nature'!E42/'Revenus par habitant'!M42</f>
        <v>928.93309002433091</v>
      </c>
      <c r="F42" s="45">
        <f>'Revenus par nature'!F42/M42</f>
        <v>26.038929440389296</v>
      </c>
      <c r="G42" s="45">
        <f>'Revenus par nature'!G42/M42</f>
        <v>157.36618004866179</v>
      </c>
      <c r="H42" s="45">
        <f>'Revenus par nature'!H42/M42</f>
        <v>316.18369829683701</v>
      </c>
      <c r="I42" s="45">
        <f>'Revenus par nature'!I42/M42</f>
        <v>54.541362530413622</v>
      </c>
      <c r="J42" s="45">
        <f>'Revenus par nature'!J42/M42</f>
        <v>23.160583941605839</v>
      </c>
      <c r="K42" s="46">
        <f>'Revenus par nature'!K42/M42</f>
        <v>56.605839416058394</v>
      </c>
      <c r="M42" s="47">
        <v>822</v>
      </c>
    </row>
    <row r="43" spans="1:13" ht="14.25" customHeight="1">
      <c r="A43" s="44" t="s">
        <v>34</v>
      </c>
      <c r="B43" s="45">
        <f>'Revenus par nature'!B43/'Revenus par habitant'!M43</f>
        <v>2180.8567807351078</v>
      </c>
      <c r="C43" s="45">
        <f>'Revenus par nature'!C43/'Revenus par habitant'!M43</f>
        <v>121.25475285171103</v>
      </c>
      <c r="D43" s="45">
        <f>'Revenus par nature'!D43/'Revenus par habitant'!M43</f>
        <v>72.316856780735108</v>
      </c>
      <c r="E43" s="45">
        <f>'Revenus par nature'!E43/'Revenus par habitant'!M43</f>
        <v>1050.7477820025349</v>
      </c>
      <c r="F43" s="45">
        <f>'Revenus par nature'!F43/M43</f>
        <v>3.1419518377693283</v>
      </c>
      <c r="G43" s="45">
        <f>'Revenus par nature'!G43/M43</f>
        <v>370.25348542458806</v>
      </c>
      <c r="H43" s="45">
        <f>'Revenus par nature'!H43/M43</f>
        <v>338.75031685678073</v>
      </c>
      <c r="I43" s="45">
        <f>'Revenus par nature'!I43/M43</f>
        <v>38.623574144486689</v>
      </c>
      <c r="J43" s="45">
        <f>'Revenus par nature'!J43/M43</f>
        <v>0</v>
      </c>
      <c r="K43" s="46">
        <f>'Revenus par nature'!K43/M43</f>
        <v>218.03929024081114</v>
      </c>
      <c r="M43" s="47">
        <v>789</v>
      </c>
    </row>
    <row r="44" spans="1:13" ht="14.25" customHeight="1">
      <c r="A44" s="44" t="s">
        <v>35</v>
      </c>
      <c r="B44" s="45">
        <f>'Revenus par nature'!B44/'Revenus par habitant'!M44</f>
        <v>2169.6976190476189</v>
      </c>
      <c r="C44" s="45">
        <f>'Revenus par nature'!C44/'Revenus par habitant'!M44</f>
        <v>58.271428571428572</v>
      </c>
      <c r="D44" s="45">
        <f>'Revenus par nature'!D44/'Revenus par habitant'!M44</f>
        <v>183.72380952380954</v>
      </c>
      <c r="E44" s="45">
        <f>'Revenus par nature'!E44/'Revenus par habitant'!M44</f>
        <v>607.98095238095243</v>
      </c>
      <c r="F44" s="45">
        <f>'Revenus par nature'!F44/M44</f>
        <v>1417.6071428571429</v>
      </c>
      <c r="G44" s="45">
        <f>'Revenus par nature'!G44/M44</f>
        <v>155.74047619047619</v>
      </c>
      <c r="H44" s="45">
        <f>'Revenus par nature'!H44/M44</f>
        <v>132.60714285714286</v>
      </c>
      <c r="I44" s="45">
        <f>'Revenus par nature'!I44/M44</f>
        <v>30.847619047619048</v>
      </c>
      <c r="J44" s="45">
        <f>'Revenus par nature'!J44/M44</f>
        <v>4.0285714285714285</v>
      </c>
      <c r="K44" s="46">
        <f>'Revenus par nature'!K44/M44</f>
        <v>68.330952380952382</v>
      </c>
      <c r="M44" s="47">
        <v>420</v>
      </c>
    </row>
    <row r="45" spans="1:13" ht="14.25" customHeight="1">
      <c r="A45" s="44" t="s">
        <v>36</v>
      </c>
      <c r="B45" s="45">
        <f>'Revenus par nature'!B45/'Revenus par habitant'!M45</f>
        <v>2200.0739064856712</v>
      </c>
      <c r="C45" s="45">
        <f>'Revenus par nature'!C45/'Revenus par habitant'!M45</f>
        <v>59.425339366515836</v>
      </c>
      <c r="D45" s="45">
        <f>'Revenus par nature'!D45/'Revenus par habitant'!M45</f>
        <v>143.88989441930619</v>
      </c>
      <c r="E45" s="45">
        <f>'Revenus par nature'!E45/'Revenus par habitant'!M45</f>
        <v>724.59276018099547</v>
      </c>
      <c r="F45" s="45">
        <f>'Revenus par nature'!F45/M45</f>
        <v>0.44193061840120662</v>
      </c>
      <c r="G45" s="45">
        <f>'Revenus par nature'!G45/M45</f>
        <v>388.64856711915536</v>
      </c>
      <c r="H45" s="45">
        <f>'Revenus par nature'!H45/M45</f>
        <v>377.99396681749624</v>
      </c>
      <c r="I45" s="45">
        <f>'Revenus par nature'!I45/M45</f>
        <v>31.518853695324285</v>
      </c>
      <c r="J45" s="45">
        <f>'Revenus par nature'!J45/M45</f>
        <v>39.959276018099544</v>
      </c>
      <c r="K45" s="46">
        <f>'Revenus par nature'!K45/M45</f>
        <v>282.53092006033182</v>
      </c>
      <c r="M45" s="47">
        <v>663</v>
      </c>
    </row>
    <row r="46" spans="1:13" ht="14.25" customHeight="1">
      <c r="A46" s="44" t="s">
        <v>37</v>
      </c>
      <c r="B46" s="45">
        <f>'Revenus par nature'!B46/'Revenus par habitant'!M46</f>
        <v>2498.9820717131474</v>
      </c>
      <c r="C46" s="45">
        <f>'Revenus par nature'!C46/'Revenus par habitant'!M46</f>
        <v>67.867197875165999</v>
      </c>
      <c r="D46" s="45">
        <f>'Revenus par nature'!D46/'Revenus par habitant'!M46</f>
        <v>123.45418326693228</v>
      </c>
      <c r="E46" s="45">
        <f>'Revenus par nature'!E46/'Revenus par habitant'!M46</f>
        <v>825.70916334661354</v>
      </c>
      <c r="F46" s="45">
        <f>'Revenus par nature'!F46/M46</f>
        <v>2.641434262948207</v>
      </c>
      <c r="G46" s="45">
        <f>'Revenus par nature'!G46/M46</f>
        <v>98.805444887118199</v>
      </c>
      <c r="H46" s="45">
        <f>'Revenus par nature'!H46/M46</f>
        <v>303.62881806108896</v>
      </c>
      <c r="I46" s="45">
        <f>'Revenus par nature'!I46/M46</f>
        <v>44.298804780876495</v>
      </c>
      <c r="J46" s="45">
        <f>'Revenus par nature'!J46/M46</f>
        <v>0</v>
      </c>
      <c r="K46" s="46">
        <f>'Revenus par nature'!K46/M46</f>
        <v>18.959495351925632</v>
      </c>
      <c r="M46" s="47">
        <v>1506</v>
      </c>
    </row>
    <row r="47" spans="1:13" ht="14.25" customHeight="1">
      <c r="A47" s="44" t="s">
        <v>38</v>
      </c>
      <c r="B47" s="45">
        <f>'Revenus par nature'!B47/'Revenus par habitant'!M47</f>
        <v>2677.3456561922367</v>
      </c>
      <c r="C47" s="45">
        <f>'Revenus par nature'!C47/'Revenus par habitant'!M47</f>
        <v>42.203327171903879</v>
      </c>
      <c r="D47" s="45">
        <f>'Revenus par nature'!D47/'Revenus par habitant'!M47</f>
        <v>173.5083179297597</v>
      </c>
      <c r="E47" s="45">
        <f>'Revenus par nature'!E47/'Revenus par habitant'!M47</f>
        <v>785.79852125693162</v>
      </c>
      <c r="F47" s="45">
        <f>'Revenus par nature'!F47/M47</f>
        <v>1.5582255083179297</v>
      </c>
      <c r="G47" s="45">
        <f>'Revenus par nature'!G47/M47</f>
        <v>206.75785582255082</v>
      </c>
      <c r="H47" s="45">
        <f>'Revenus par nature'!H47/M47</f>
        <v>373.13493530499073</v>
      </c>
      <c r="I47" s="45">
        <f>'Revenus par nature'!I47/M47</f>
        <v>34.975970425138634</v>
      </c>
      <c r="J47" s="45">
        <f>'Revenus par nature'!J47/M47</f>
        <v>45.881700554528649</v>
      </c>
      <c r="K47" s="46">
        <f>'Revenus par nature'!K47/M47</f>
        <v>126.73752310536044</v>
      </c>
      <c r="M47" s="47">
        <v>541</v>
      </c>
    </row>
    <row r="48" spans="1:13" ht="14.25" customHeight="1">
      <c r="A48" s="44" t="s">
        <v>39</v>
      </c>
      <c r="B48" s="45">
        <f>'Revenus par nature'!B48/'Revenus par habitant'!M48</f>
        <v>4151.9385193239104</v>
      </c>
      <c r="C48" s="45">
        <f>'Revenus par nature'!C48/'Revenus par habitant'!M48</f>
        <v>4.724424236433725</v>
      </c>
      <c r="D48" s="45">
        <f>'Revenus par nature'!D48/'Revenus par habitant'!M48</f>
        <v>408.32391025007411</v>
      </c>
      <c r="E48" s="45">
        <f>'Revenus par nature'!E48/'Revenus par habitant'!M48</f>
        <v>1600.4305624196895</v>
      </c>
      <c r="F48" s="45">
        <f>'Revenus par nature'!F48/M48</f>
        <v>16.308688346347733</v>
      </c>
      <c r="G48" s="45">
        <f>'Revenus par nature'!G48/M48</f>
        <v>208.3689829000692</v>
      </c>
      <c r="H48" s="45">
        <f>'Revenus par nature'!H48/M48</f>
        <v>699.52485914796875</v>
      </c>
      <c r="I48" s="45">
        <f>'Revenus par nature'!I48/M48</f>
        <v>0</v>
      </c>
      <c r="J48" s="45">
        <f>'Revenus par nature'!J48/M48</f>
        <v>18.779084708905803</v>
      </c>
      <c r="K48" s="46">
        <f>'Revenus par nature'!K48/M48</f>
        <v>483.73312246713454</v>
      </c>
      <c r="M48" s="47">
        <v>10117</v>
      </c>
    </row>
    <row r="49" spans="1:13" ht="14.25" customHeight="1">
      <c r="A49" s="44" t="s">
        <v>40</v>
      </c>
      <c r="B49" s="45">
        <f>'Revenus par nature'!B49/'Revenus par habitant'!M49</f>
        <v>3721.0426320667284</v>
      </c>
      <c r="C49" s="45">
        <f>'Revenus par nature'!C49/'Revenus par habitant'!M49</f>
        <v>99.08619091751622</v>
      </c>
      <c r="D49" s="45">
        <f>'Revenus par nature'!D49/'Revenus par habitant'!M49</f>
        <v>166.20759962928636</v>
      </c>
      <c r="E49" s="45">
        <f>'Revenus par nature'!E49/'Revenus par habitant'!M49</f>
        <v>915.22520852641333</v>
      </c>
      <c r="F49" s="45">
        <f>'Revenus par nature'!F49/M49</f>
        <v>35.231696014828543</v>
      </c>
      <c r="G49" s="45">
        <f>'Revenus par nature'!G49/M49</f>
        <v>25.733086190917515</v>
      </c>
      <c r="H49" s="45">
        <f>'Revenus par nature'!H49/M49</f>
        <v>293.71455050973123</v>
      </c>
      <c r="I49" s="45">
        <f>'Revenus par nature'!I49/M49</f>
        <v>30.876737720111215</v>
      </c>
      <c r="J49" s="45">
        <f>'Revenus par nature'!J49/M49</f>
        <v>47.969416126042631</v>
      </c>
      <c r="K49" s="46">
        <f>'Revenus par nature'!K49/M49</f>
        <v>51.300278035217794</v>
      </c>
      <c r="M49" s="47">
        <v>1079</v>
      </c>
    </row>
    <row r="50" spans="1:13" ht="14.25" customHeight="1">
      <c r="A50" s="44" t="s">
        <v>41</v>
      </c>
      <c r="B50" s="45">
        <f>'Revenus par nature'!B50/'Revenus par habitant'!M50</f>
        <v>1659.4938650306749</v>
      </c>
      <c r="C50" s="45">
        <f>'Revenus par nature'!C50/'Revenus par habitant'!M50</f>
        <v>60.935582822085891</v>
      </c>
      <c r="D50" s="45">
        <f>'Revenus par nature'!D50/'Revenus par habitant'!M50</f>
        <v>152.85276073619633</v>
      </c>
      <c r="E50" s="45">
        <f>'Revenus par nature'!E50/'Revenus par habitant'!M50</f>
        <v>342.39877300613495</v>
      </c>
      <c r="F50" s="45">
        <f>'Revenus par nature'!F50/M50</f>
        <v>2.1533742331288344</v>
      </c>
      <c r="G50" s="45">
        <f>'Revenus par nature'!G50/M50</f>
        <v>52.337423312883438</v>
      </c>
      <c r="H50" s="45">
        <f>'Revenus par nature'!H50/M50</f>
        <v>960.98466257668713</v>
      </c>
      <c r="I50" s="45">
        <f>'Revenus par nature'!I50/M50</f>
        <v>0</v>
      </c>
      <c r="J50" s="45">
        <f>'Revenus par nature'!J50/M50</f>
        <v>12.785276073619633</v>
      </c>
      <c r="K50" s="46">
        <f>'Revenus par nature'!K50/M50</f>
        <v>0</v>
      </c>
      <c r="M50" s="47">
        <v>326</v>
      </c>
    </row>
    <row r="51" spans="1:13" ht="14.25" customHeight="1">
      <c r="A51" s="44" t="s">
        <v>42</v>
      </c>
      <c r="B51" s="45">
        <f>'Revenus par nature'!B51/'Revenus par habitant'!M51</f>
        <v>2004.3173652694611</v>
      </c>
      <c r="C51" s="45">
        <f>'Revenus par nature'!C51/'Revenus par habitant'!M51</f>
        <v>77.998502994011972</v>
      </c>
      <c r="D51" s="45">
        <f>'Revenus par nature'!D51/'Revenus par habitant'!M51</f>
        <v>224.86377245508982</v>
      </c>
      <c r="E51" s="45">
        <f>'Revenus par nature'!E51/'Revenus par habitant'!M51</f>
        <v>449.80389221556885</v>
      </c>
      <c r="F51" s="45">
        <f>'Revenus par nature'!F51/M51</f>
        <v>4.3368263473053892</v>
      </c>
      <c r="G51" s="45">
        <f>'Revenus par nature'!G51/M51</f>
        <v>13.107784431137725</v>
      </c>
      <c r="H51" s="45">
        <f>'Revenus par nature'!H51/M51</f>
        <v>884.82485029940119</v>
      </c>
      <c r="I51" s="45">
        <f>'Revenus par nature'!I51/M51</f>
        <v>0</v>
      </c>
      <c r="J51" s="45">
        <f>'Revenus par nature'!J51/M51</f>
        <v>0</v>
      </c>
      <c r="K51" s="46">
        <f>'Revenus par nature'!K51/M51</f>
        <v>42.495508982035929</v>
      </c>
      <c r="M51" s="47">
        <v>668</v>
      </c>
    </row>
    <row r="52" spans="1:13" ht="14.25" customHeight="1">
      <c r="A52" s="44" t="s">
        <v>43</v>
      </c>
      <c r="B52" s="45">
        <f>'Revenus par nature'!B52/'Revenus par habitant'!M52</f>
        <v>2019.9955257270694</v>
      </c>
      <c r="C52" s="45">
        <f>'Revenus par nature'!C52/'Revenus par habitant'!M52</f>
        <v>68.208053691275168</v>
      </c>
      <c r="D52" s="45">
        <f>'Revenus par nature'!D52/'Revenus par habitant'!M52</f>
        <v>238.91051454138702</v>
      </c>
      <c r="E52" s="45">
        <f>'Revenus par nature'!E52/'Revenus par habitant'!M52</f>
        <v>371.00447427293062</v>
      </c>
      <c r="F52" s="45">
        <f>'Revenus par nature'!F52/M52</f>
        <v>0.81431767337807603</v>
      </c>
      <c r="G52" s="45">
        <f>'Revenus par nature'!G52/M52</f>
        <v>84.59507829977629</v>
      </c>
      <c r="H52" s="45">
        <f>'Revenus par nature'!H52/M52</f>
        <v>737.20805369127515</v>
      </c>
      <c r="I52" s="45">
        <f>'Revenus par nature'!I52/M52</f>
        <v>0</v>
      </c>
      <c r="J52" s="45">
        <f>'Revenus par nature'!J52/M52</f>
        <v>0</v>
      </c>
      <c r="K52" s="46">
        <f>'Revenus par nature'!K52/M52</f>
        <v>12.5413870246085</v>
      </c>
      <c r="M52" s="47">
        <v>447</v>
      </c>
    </row>
    <row r="53" spans="1:13" ht="14.25" customHeight="1">
      <c r="A53" s="44" t="s">
        <v>44</v>
      </c>
      <c r="B53" s="45">
        <f>'Revenus par nature'!B53/'Revenus par habitant'!M53</f>
        <v>2030.7515527950311</v>
      </c>
      <c r="C53" s="45">
        <f>'Revenus par nature'!C53/'Revenus par habitant'!M53</f>
        <v>66.833074534161497</v>
      </c>
      <c r="D53" s="45">
        <f>'Revenus par nature'!D53/'Revenus par habitant'!M53</f>
        <v>301.66149068322983</v>
      </c>
      <c r="E53" s="45">
        <f>'Revenus par nature'!E53/'Revenus par habitant'!M53</f>
        <v>680.70962732919259</v>
      </c>
      <c r="F53" s="45">
        <f>'Revenus par nature'!F53/M53</f>
        <v>3.1319875776397517</v>
      </c>
      <c r="G53" s="45">
        <f>'Revenus par nature'!G53/M53</f>
        <v>93.774844720496901</v>
      </c>
      <c r="H53" s="45">
        <f>'Revenus par nature'!H53/M53</f>
        <v>890.3253105590062</v>
      </c>
      <c r="I53" s="45">
        <f>'Revenus par nature'!I53/M53</f>
        <v>38.361801242236027</v>
      </c>
      <c r="J53" s="45">
        <f>'Revenus par nature'!J53/M53</f>
        <v>83.972826086956516</v>
      </c>
      <c r="K53" s="46">
        <f>'Revenus par nature'!K53/M53</f>
        <v>33.54037267080745</v>
      </c>
      <c r="M53" s="47">
        <v>1288</v>
      </c>
    </row>
    <row r="54" spans="1:13" ht="14.25" customHeight="1">
      <c r="A54" s="44" t="s">
        <v>45</v>
      </c>
      <c r="B54" s="45">
        <f>'Revenus par nature'!B54/'Revenus par habitant'!M54</f>
        <v>1720.5748031496064</v>
      </c>
      <c r="C54" s="45">
        <f>'Revenus par nature'!C54/'Revenus par habitant'!M54</f>
        <v>82.275590551181097</v>
      </c>
      <c r="D54" s="45">
        <f>'Revenus par nature'!D54/'Revenus par habitant'!M54</f>
        <v>33.3503937007874</v>
      </c>
      <c r="E54" s="45">
        <f>'Revenus par nature'!E54/'Revenus par habitant'!M54</f>
        <v>941.29133858267721</v>
      </c>
      <c r="F54" s="45">
        <f>'Revenus par nature'!F54/M54</f>
        <v>1.6732283464566928</v>
      </c>
      <c r="G54" s="45">
        <f>'Revenus par nature'!G54/M54</f>
        <v>225.55905511811022</v>
      </c>
      <c r="H54" s="45">
        <f>'Revenus par nature'!H54/M54</f>
        <v>944.96850393700788</v>
      </c>
      <c r="I54" s="45">
        <f>'Revenus par nature'!I54/M54</f>
        <v>0</v>
      </c>
      <c r="J54" s="45">
        <f>'Revenus par nature'!J54/M54</f>
        <v>67.960629921259837</v>
      </c>
      <c r="K54" s="46">
        <f>'Revenus par nature'!K54/M54</f>
        <v>0</v>
      </c>
      <c r="M54" s="47">
        <v>254</v>
      </c>
    </row>
    <row r="55" spans="1:13" ht="14.25" customHeight="1">
      <c r="A55" s="44" t="s">
        <v>46</v>
      </c>
      <c r="B55" s="45">
        <f>'Revenus par nature'!B55/'Revenus par habitant'!M55</f>
        <v>2840.0137565855994</v>
      </c>
      <c r="C55" s="45">
        <f>'Revenus par nature'!C55/'Revenus par habitant'!M55</f>
        <v>5.3748070884998134</v>
      </c>
      <c r="D55" s="45">
        <f>'Revenus par nature'!D55/'Revenus par habitant'!M55</f>
        <v>444.66005002394763</v>
      </c>
      <c r="E55" s="45">
        <f>'Revenus par nature'!E55/'Revenus par habitant'!M55</f>
        <v>875.76627108722266</v>
      </c>
      <c r="F55" s="45">
        <f>'Revenus par nature'!F55/M55</f>
        <v>45.045500505561172</v>
      </c>
      <c r="G55" s="45">
        <f>'Revenus par nature'!G55/M55</f>
        <v>83.790138896280141</v>
      </c>
      <c r="H55" s="45">
        <f>'Revenus par nature'!H55/M55</f>
        <v>869.73913043478262</v>
      </c>
      <c r="I55" s="45">
        <f>'Revenus par nature'!I55/M55</f>
        <v>0</v>
      </c>
      <c r="J55" s="45">
        <f>'Revenus par nature'!J55/M55</f>
        <v>16.600473630993562</v>
      </c>
      <c r="K55" s="46">
        <f>'Revenus par nature'!K55/M55</f>
        <v>364.70594965675059</v>
      </c>
      <c r="M55" s="47">
        <v>37582</v>
      </c>
    </row>
    <row r="56" spans="1:13" ht="14.25" customHeight="1">
      <c r="A56" s="44" t="s">
        <v>47</v>
      </c>
      <c r="B56" s="45">
        <f>'Revenus par nature'!B56/'Revenus par habitant'!M56</f>
        <v>1937.5150214592275</v>
      </c>
      <c r="C56" s="45">
        <f>'Revenus par nature'!C56/'Revenus par habitant'!M56</f>
        <v>3.7167381974248928</v>
      </c>
      <c r="D56" s="45">
        <f>'Revenus par nature'!D56/'Revenus par habitant'!M56</f>
        <v>191.43776824034336</v>
      </c>
      <c r="E56" s="45">
        <f>'Revenus par nature'!E56/'Revenus par habitant'!M56</f>
        <v>364.38197424892707</v>
      </c>
      <c r="F56" s="45">
        <f>'Revenus par nature'!F56/M56</f>
        <v>1.3562231759656653</v>
      </c>
      <c r="G56" s="45">
        <f>'Revenus par nature'!G56/M56</f>
        <v>4.4206008583690988</v>
      </c>
      <c r="H56" s="45">
        <f>'Revenus par nature'!H56/M56</f>
        <v>661.83690987124464</v>
      </c>
      <c r="I56" s="45">
        <f>'Revenus par nature'!I56/M56</f>
        <v>0</v>
      </c>
      <c r="J56" s="45">
        <f>'Revenus par nature'!J56/M56</f>
        <v>0</v>
      </c>
      <c r="K56" s="46">
        <f>'Revenus par nature'!K56/M56</f>
        <v>0</v>
      </c>
      <c r="M56" s="47">
        <v>233</v>
      </c>
    </row>
    <row r="57" spans="1:13" ht="14.25" customHeight="1" thickBot="1">
      <c r="A57" s="49" t="s">
        <v>48</v>
      </c>
      <c r="B57" s="50">
        <f>'Revenus par nature'!B57/'Revenus par habitant'!M57</f>
        <v>2220.6968139773894</v>
      </c>
      <c r="C57" s="50">
        <f>'Revenus par nature'!C57/'Revenus par habitant'!M57</f>
        <v>61.868448098663926</v>
      </c>
      <c r="D57" s="50">
        <f>'Revenus par nature'!D57/'Revenus par habitant'!M57</f>
        <v>261.88591983556012</v>
      </c>
      <c r="E57" s="50">
        <f>'Revenus par nature'!E57/'Revenus par habitant'!M57</f>
        <v>1215.224049331963</v>
      </c>
      <c r="F57" s="50">
        <f>'Revenus par nature'!F57/M57</f>
        <v>9.7471736896197321</v>
      </c>
      <c r="G57" s="50">
        <f>'Revenus par nature'!G57/M57</f>
        <v>51.685508735868446</v>
      </c>
      <c r="H57" s="50">
        <f>'Revenus par nature'!H57/M57</f>
        <v>867.25282631038021</v>
      </c>
      <c r="I57" s="50">
        <f>'Revenus par nature'!I57/M57</f>
        <v>26.526207605344297</v>
      </c>
      <c r="J57" s="50">
        <f>'Revenus par nature'!J57/M57</f>
        <v>88.363823227132585</v>
      </c>
      <c r="K57" s="51">
        <f>'Revenus par nature'!K57/M57</f>
        <v>253.87667009249742</v>
      </c>
      <c r="M57" s="47">
        <v>973</v>
      </c>
    </row>
    <row r="58" spans="1:13" ht="20.100000000000001" customHeight="1" thickBot="1">
      <c r="A58" s="52" t="s">
        <v>49</v>
      </c>
      <c r="B58" s="53">
        <f>'Revenus par nature'!B58/'Revenus par habitant'!M58</f>
        <v>2986.3335040268144</v>
      </c>
      <c r="C58" s="53">
        <f>'Revenus par nature'!C58/'Revenus par habitant'!M58</f>
        <v>29.404171127973559</v>
      </c>
      <c r="D58" s="53">
        <f>'Revenus par nature'!D58/'Revenus par habitant'!M58</f>
        <v>372.53314557050419</v>
      </c>
      <c r="E58" s="53">
        <f>'Revenus par nature'!E58/'Revenus par habitant'!M58</f>
        <v>1204.6618465155254</v>
      </c>
      <c r="F58" s="53">
        <f>'Revenus par nature'!F58/M58</f>
        <v>37.769697639774684</v>
      </c>
      <c r="G58" s="53">
        <f>'Revenus par nature'!G58/M58</f>
        <v>136.50410246264141</v>
      </c>
      <c r="H58" s="53">
        <f>'Revenus par nature'!H58/M58</f>
        <v>567.7654962525022</v>
      </c>
      <c r="I58" s="53">
        <f>'Revenus par nature'!I58/M58</f>
        <v>27.054722778269166</v>
      </c>
      <c r="J58" s="53">
        <f>'Revenus par nature'!J58/M58</f>
        <v>27.404962525022114</v>
      </c>
      <c r="K58" s="54">
        <f>'Revenus par nature'!K58/M58</f>
        <v>373.59257017829708</v>
      </c>
      <c r="L58" s="64">
        <f>'Charges par habitant'!K58</f>
        <v>373.59257017829708</v>
      </c>
      <c r="M58" s="47">
        <f>SUM(M5:M57)</f>
        <v>171848</v>
      </c>
    </row>
    <row r="59" spans="1:13" ht="18" customHeight="1" thickBot="1">
      <c r="A59" s="52" t="s">
        <v>56</v>
      </c>
      <c r="B59" s="55">
        <v>3073.9403441839236</v>
      </c>
      <c r="C59" s="55">
        <v>26.491810856831894</v>
      </c>
      <c r="D59" s="55">
        <v>396.4348116116725</v>
      </c>
      <c r="E59" s="55">
        <v>1149.3693686840611</v>
      </c>
      <c r="F59" s="55">
        <v>35.958998695120449</v>
      </c>
      <c r="G59" s="55">
        <v>127.52883315681375</v>
      </c>
      <c r="H59" s="55">
        <v>556.43080920086368</v>
      </c>
      <c r="I59" s="55">
        <v>24.67207148165269</v>
      </c>
      <c r="J59" s="55">
        <v>96.915539769568809</v>
      </c>
      <c r="K59" s="56">
        <v>342.71796462196528</v>
      </c>
      <c r="L59" s="65">
        <f>K58-L58</f>
        <v>0</v>
      </c>
      <c r="M59" s="47">
        <v>170897</v>
      </c>
    </row>
  </sheetData>
  <sheetProtection sheet="1" objects="1" scenarios="1"/>
  <mergeCells count="11">
    <mergeCell ref="G2:G4"/>
    <mergeCell ref="H2:H4"/>
    <mergeCell ref="I2:I4"/>
    <mergeCell ref="J2:J4"/>
    <mergeCell ref="K2:K4"/>
    <mergeCell ref="F2:F4"/>
    <mergeCell ref="A2:A4"/>
    <mergeCell ref="B2:B4"/>
    <mergeCell ref="C2:C4"/>
    <mergeCell ref="D2:D4"/>
    <mergeCell ref="E2:E4"/>
  </mergeCells>
  <printOptions horizontalCentered="1"/>
  <pageMargins left="0" right="0" top="0.39370078740157483" bottom="0.59055118110236227" header="0.31496062992125984" footer="0.31496062992125984"/>
  <pageSetup paperSize="9" scale="84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A0F4507-3684-4EF9-A72E-F2FA1D57274B}"/>
</file>

<file path=customXml/itemProps2.xml><?xml version="1.0" encoding="utf-8"?>
<ds:datastoreItem xmlns:ds="http://schemas.openxmlformats.org/officeDocument/2006/customXml" ds:itemID="{469B968E-BB57-43EA-9C2E-413DD27D37FF}"/>
</file>

<file path=customXml/itemProps3.xml><?xml version="1.0" encoding="utf-8"?>
<ds:datastoreItem xmlns:ds="http://schemas.openxmlformats.org/officeDocument/2006/customXml" ds:itemID="{261BB626-1D1B-49C3-8A83-B4D992C1997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Charges par nature</vt:lpstr>
      <vt:lpstr>Revenus par nature</vt:lpstr>
      <vt:lpstr>Charges par habitant</vt:lpstr>
      <vt:lpstr>Revenus par habitant</vt:lpstr>
      <vt:lpstr>'Charges par habitant'!Zone_d_impression</vt:lpstr>
      <vt:lpstr>'Charges par nature'!Zone_d_impression</vt:lpstr>
      <vt:lpstr>'Revenus par habitant'!Zone_d_impression</vt:lpstr>
      <vt:lpstr>'Revenus par nature'!Zone_d_impression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2011-03-22T13:04:41Z</cp:lastPrinted>
  <dcterms:created xsi:type="dcterms:W3CDTF">1997-12-08T10:55:51Z</dcterms:created>
  <dcterms:modified xsi:type="dcterms:W3CDTF">2011-03-25T14:36:05Z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