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90" windowWidth="8520" windowHeight="5475" tabRatio="601"/>
  </bookViews>
  <sheets>
    <sheet name="Amortissement Taux moyen" sheetId="1" r:id="rId1"/>
    <sheet name="Dettes Fortune" sheetId="2" r:id="rId2"/>
  </sheets>
  <definedNames>
    <definedName name="communes">'Amortissement Taux moyen'!$A$5:$A$57</definedName>
    <definedName name="numéros">'Amortissement Taux moyen'!#REF!</definedName>
    <definedName name="_xlnm.Print_Area" localSheetId="0">'Amortissement Taux moyen'!$A$1:$L$59</definedName>
    <definedName name="_xlnm.Print_Area" localSheetId="1">'Dettes Fortune'!$A$1:$F$59</definedName>
  </definedNames>
  <calcPr calcId="125725"/>
</workbook>
</file>

<file path=xl/calcChain.xml><?xml version="1.0" encoding="utf-8"?>
<calcChain xmlns="http://schemas.openxmlformats.org/spreadsheetml/2006/main">
  <c r="J12" i="1"/>
  <c r="N57" i="2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58"/>
  <c r="E57" l="1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L58"/>
  <c r="N58" s="1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K7"/>
  <c r="D7" s="1"/>
  <c r="K6"/>
  <c r="D6" s="1"/>
  <c r="K5"/>
  <c r="D5" s="1"/>
  <c r="J58"/>
  <c r="I58"/>
  <c r="K57"/>
  <c r="D57" s="1"/>
  <c r="K56"/>
  <c r="D56" s="1"/>
  <c r="K55"/>
  <c r="D55" s="1"/>
  <c r="K54"/>
  <c r="D54" s="1"/>
  <c r="K53"/>
  <c r="D53" s="1"/>
  <c r="K52"/>
  <c r="D52" s="1"/>
  <c r="K51"/>
  <c r="D51" s="1"/>
  <c r="K50"/>
  <c r="D50" s="1"/>
  <c r="K49"/>
  <c r="D49" s="1"/>
  <c r="K48"/>
  <c r="D48" s="1"/>
  <c r="K47"/>
  <c r="D47" s="1"/>
  <c r="K46"/>
  <c r="D46" s="1"/>
  <c r="K45"/>
  <c r="D45" s="1"/>
  <c r="K44"/>
  <c r="D44" s="1"/>
  <c r="K43"/>
  <c r="D43" s="1"/>
  <c r="K42"/>
  <c r="D42" s="1"/>
  <c r="K41"/>
  <c r="D41" s="1"/>
  <c r="K40"/>
  <c r="D40" s="1"/>
  <c r="K39"/>
  <c r="D39" s="1"/>
  <c r="K38"/>
  <c r="D38" s="1"/>
  <c r="K37"/>
  <c r="D37" s="1"/>
  <c r="K36"/>
  <c r="D36" s="1"/>
  <c r="K35"/>
  <c r="D35" s="1"/>
  <c r="K34"/>
  <c r="D34" s="1"/>
  <c r="K33"/>
  <c r="D33" s="1"/>
  <c r="K32"/>
  <c r="D32" s="1"/>
  <c r="K31"/>
  <c r="D31" s="1"/>
  <c r="K30"/>
  <c r="D30" s="1"/>
  <c r="K29"/>
  <c r="D29" s="1"/>
  <c r="K28"/>
  <c r="D28" s="1"/>
  <c r="K27"/>
  <c r="D27" s="1"/>
  <c r="K26"/>
  <c r="D26" s="1"/>
  <c r="K25"/>
  <c r="D25" s="1"/>
  <c r="K24"/>
  <c r="D24" s="1"/>
  <c r="K23"/>
  <c r="D23" s="1"/>
  <c r="K22"/>
  <c r="D22" s="1"/>
  <c r="K21"/>
  <c r="D21" s="1"/>
  <c r="K20"/>
  <c r="D20" s="1"/>
  <c r="K19"/>
  <c r="D19" s="1"/>
  <c r="K18"/>
  <c r="D18" s="1"/>
  <c r="K17"/>
  <c r="D17" s="1"/>
  <c r="K16"/>
  <c r="D16" s="1"/>
  <c r="K15"/>
  <c r="D15" s="1"/>
  <c r="K14"/>
  <c r="D14" s="1"/>
  <c r="K13"/>
  <c r="D13" s="1"/>
  <c r="K12"/>
  <c r="D12" s="1"/>
  <c r="K11"/>
  <c r="D11" s="1"/>
  <c r="K10"/>
  <c r="D10" s="1"/>
  <c r="K9"/>
  <c r="D9" s="1"/>
  <c r="K8"/>
  <c r="D8" s="1"/>
  <c r="K58" l="1"/>
  <c r="H58" l="1"/>
  <c r="C58" l="1"/>
  <c r="B58"/>
  <c r="E58"/>
  <c r="D58"/>
  <c r="K58" i="1"/>
  <c r="H58"/>
  <c r="G58"/>
  <c r="F58"/>
  <c r="C58"/>
  <c r="B58"/>
  <c r="L57"/>
  <c r="I57"/>
  <c r="D57"/>
  <c r="L56"/>
  <c r="I56"/>
  <c r="D56"/>
  <c r="L55"/>
  <c r="I55"/>
  <c r="D55"/>
  <c r="L54"/>
  <c r="I54"/>
  <c r="D54"/>
  <c r="L53"/>
  <c r="I53"/>
  <c r="D53"/>
  <c r="L52"/>
  <c r="I52"/>
  <c r="D52"/>
  <c r="L51"/>
  <c r="I51"/>
  <c r="D51"/>
  <c r="L50"/>
  <c r="I50"/>
  <c r="D50"/>
  <c r="L49"/>
  <c r="I49"/>
  <c r="D49"/>
  <c r="L48"/>
  <c r="I48"/>
  <c r="D48"/>
  <c r="L47"/>
  <c r="I47"/>
  <c r="D47"/>
  <c r="L46"/>
  <c r="I46"/>
  <c r="D46"/>
  <c r="L45"/>
  <c r="I45"/>
  <c r="D45"/>
  <c r="L44"/>
  <c r="I44"/>
  <c r="D44"/>
  <c r="L43"/>
  <c r="I43"/>
  <c r="D43"/>
  <c r="L42"/>
  <c r="I42"/>
  <c r="D42"/>
  <c r="L41"/>
  <c r="I41"/>
  <c r="D41"/>
  <c r="L40"/>
  <c r="I40"/>
  <c r="D40"/>
  <c r="L39"/>
  <c r="I39"/>
  <c r="D39"/>
  <c r="L38"/>
  <c r="I38"/>
  <c r="D38"/>
  <c r="L37"/>
  <c r="I37"/>
  <c r="D37"/>
  <c r="L36"/>
  <c r="I36"/>
  <c r="D36"/>
  <c r="L35"/>
  <c r="I35"/>
  <c r="D35"/>
  <c r="L34"/>
  <c r="I34"/>
  <c r="D34"/>
  <c r="L33"/>
  <c r="I33"/>
  <c r="D33"/>
  <c r="L32"/>
  <c r="I32"/>
  <c r="D32"/>
  <c r="L31"/>
  <c r="I31"/>
  <c r="D31"/>
  <c r="L30"/>
  <c r="I30"/>
  <c r="D30"/>
  <c r="L29"/>
  <c r="I29"/>
  <c r="D29"/>
  <c r="L28"/>
  <c r="I28"/>
  <c r="D28"/>
  <c r="L27"/>
  <c r="I27"/>
  <c r="D27"/>
  <c r="L26"/>
  <c r="I26"/>
  <c r="D26"/>
  <c r="L25"/>
  <c r="I25"/>
  <c r="D25"/>
  <c r="L24"/>
  <c r="I24"/>
  <c r="D24"/>
  <c r="L23"/>
  <c r="I23"/>
  <c r="D23"/>
  <c r="L22"/>
  <c r="I22"/>
  <c r="D22"/>
  <c r="L21"/>
  <c r="I21"/>
  <c r="D21"/>
  <c r="L20"/>
  <c r="I20"/>
  <c r="D20"/>
  <c r="L19"/>
  <c r="I19"/>
  <c r="D19"/>
  <c r="L18"/>
  <c r="I18"/>
  <c r="D18"/>
  <c r="L17"/>
  <c r="I17"/>
  <c r="D17"/>
  <c r="L16"/>
  <c r="I16"/>
  <c r="D16"/>
  <c r="L15"/>
  <c r="I15"/>
  <c r="D15"/>
  <c r="L14"/>
  <c r="I14"/>
  <c r="D14"/>
  <c r="L13"/>
  <c r="I13"/>
  <c r="D13"/>
  <c r="L12"/>
  <c r="I12"/>
  <c r="D12"/>
  <c r="L11"/>
  <c r="I11"/>
  <c r="D11"/>
  <c r="L10"/>
  <c r="I10"/>
  <c r="D10"/>
  <c r="L9"/>
  <c r="I9"/>
  <c r="D9"/>
  <c r="L8"/>
  <c r="I8"/>
  <c r="D8"/>
  <c r="L7"/>
  <c r="I7"/>
  <c r="D7"/>
  <c r="L6"/>
  <c r="I6"/>
  <c r="D6"/>
  <c r="J58"/>
  <c r="I5"/>
  <c r="D5"/>
  <c r="D58" l="1"/>
  <c r="I58"/>
  <c r="L58"/>
  <c r="L5"/>
</calcChain>
</file>

<file path=xl/sharedStrings.xml><?xml version="1.0" encoding="utf-8"?>
<sst xmlns="http://schemas.openxmlformats.org/spreadsheetml/2006/main" count="155" uniqueCount="97">
  <si>
    <t>Total</t>
  </si>
  <si>
    <t>Neuchâtel</t>
  </si>
  <si>
    <t>Hauterive</t>
  </si>
  <si>
    <t>Saint-Blaise</t>
  </si>
  <si>
    <t>Cornaux</t>
  </si>
  <si>
    <t>Cressier</t>
  </si>
  <si>
    <t>Enges</t>
  </si>
  <si>
    <t>Le Landeron</t>
  </si>
  <si>
    <t>Lignières</t>
  </si>
  <si>
    <t>Boudry</t>
  </si>
  <si>
    <t>Cortaillod</t>
  </si>
  <si>
    <t>Colombier</t>
  </si>
  <si>
    <t>Auvernier</t>
  </si>
  <si>
    <t>Peseux</t>
  </si>
  <si>
    <t>Corcelles-Cormondrèche</t>
  </si>
  <si>
    <t>Bôle</t>
  </si>
  <si>
    <t>Rochefort</t>
  </si>
  <si>
    <t>Brot-Dessous</t>
  </si>
  <si>
    <t>Bevaix</t>
  </si>
  <si>
    <t>Gorgier</t>
  </si>
  <si>
    <t>Saint-Aubin-Sauges</t>
  </si>
  <si>
    <t>Fresens</t>
  </si>
  <si>
    <t>Montalchez</t>
  </si>
  <si>
    <t>Vaumarcus</t>
  </si>
  <si>
    <t>La Côte-aux-Fées</t>
  </si>
  <si>
    <t>Les Verrières</t>
  </si>
  <si>
    <t>Cernier</t>
  </si>
  <si>
    <t>Chézard-Saint-Martin</t>
  </si>
  <si>
    <t>Dombresson</t>
  </si>
  <si>
    <t>Villiers</t>
  </si>
  <si>
    <t>Le Pâquier</t>
  </si>
  <si>
    <t>Savagnier</t>
  </si>
  <si>
    <t>Fenin-Vilars-Saules</t>
  </si>
  <si>
    <t>Fontaines</t>
  </si>
  <si>
    <t>Engollon</t>
  </si>
  <si>
    <t>Fontainemelon</t>
  </si>
  <si>
    <t>Les Hauts-Geneveys</t>
  </si>
  <si>
    <t>Boudevilliers</t>
  </si>
  <si>
    <t>Valangin</t>
  </si>
  <si>
    <t>Coffrane</t>
  </si>
  <si>
    <t>Les Geneveys/Coffrane</t>
  </si>
  <si>
    <t>Montmollin</t>
  </si>
  <si>
    <t>Le Locle</t>
  </si>
  <si>
    <t>Les Brenets</t>
  </si>
  <si>
    <t>Le Cerneux-Péquignot</t>
  </si>
  <si>
    <t>La Brévine</t>
  </si>
  <si>
    <t>La Chaux-du-Milieu</t>
  </si>
  <si>
    <t>Les Ponts-de-Martel</t>
  </si>
  <si>
    <t>Brot-Plamboz</t>
  </si>
  <si>
    <t>La Chaux-de-Fonds</t>
  </si>
  <si>
    <t>Les Planchettes</t>
  </si>
  <si>
    <t>La Sagne</t>
  </si>
  <si>
    <t>Ensemble des communes</t>
  </si>
  <si>
    <t>La Tène</t>
  </si>
  <si>
    <t>Val-de-Travers</t>
  </si>
  <si>
    <t>Légaux</t>
  </si>
  <si>
    <t xml:space="preserve">Total </t>
  </si>
  <si>
    <t>Dette totale</t>
  </si>
  <si>
    <t xml:space="preserve">Taux moyen </t>
  </si>
  <si>
    <t>financier</t>
  </si>
  <si>
    <t>amort. Sup.</t>
  </si>
  <si>
    <t>réel avant</t>
  </si>
  <si>
    <t>Résultat "</t>
  </si>
  <si>
    <t>consolidée</t>
  </si>
  <si>
    <t xml:space="preserve">la dette </t>
  </si>
  <si>
    <t>d'intérêt de</t>
  </si>
  <si>
    <t>la dette en %</t>
  </si>
  <si>
    <t>patromoine</t>
  </si>
  <si>
    <t xml:space="preserve">Dont </t>
  </si>
  <si>
    <t>Charge de la dette consolidée</t>
  </si>
  <si>
    <t>B22)</t>
  </si>
  <si>
    <t>(B20, B21,</t>
  </si>
  <si>
    <t>Taux d'intérêt de la dette</t>
  </si>
  <si>
    <t>Intérêts de</t>
  </si>
  <si>
    <t>Dette</t>
  </si>
  <si>
    <t>Dette publique</t>
  </si>
  <si>
    <t>Fortune nette</t>
  </si>
  <si>
    <t>Découvert</t>
  </si>
  <si>
    <t>à court terme</t>
  </si>
  <si>
    <t>à moyen et</t>
  </si>
  <si>
    <t>totale</t>
  </si>
  <si>
    <t>long termes</t>
  </si>
  <si>
    <t>population</t>
  </si>
  <si>
    <t>au</t>
  </si>
  <si>
    <t>Chiffres de 2008</t>
  </si>
  <si>
    <t xml:space="preserve">Dette publique par habitant à fin 2009 </t>
  </si>
  <si>
    <t>selon</t>
  </si>
  <si>
    <t>comptes</t>
  </si>
  <si>
    <t>Amortissements d'actifs et résultats "réels" en 2009</t>
  </si>
  <si>
    <t>Communes</t>
  </si>
  <si>
    <t>Supplé- mentaires</t>
  </si>
  <si>
    <t>Rembour- sements</t>
  </si>
  <si>
    <t>Intérêts passifs</t>
  </si>
  <si>
    <t>Dette à court terme</t>
  </si>
  <si>
    <t>Dette publique totale</t>
  </si>
  <si>
    <t>Dette à  moyen et à long termes</t>
  </si>
  <si>
    <t>Fortune nette ou découvert p/habitant fin 2009</t>
  </si>
</sst>
</file>

<file path=xl/styles.xml><?xml version="1.0" encoding="utf-8"?>
<styleSheet xmlns="http://schemas.openxmlformats.org/spreadsheetml/2006/main">
  <numFmts count="1">
    <numFmt numFmtId="164" formatCode="&quot;Fr.&quot;#,##0;&quot;Fr.&quot;\ \-#,##0"/>
  </numFmts>
  <fonts count="10">
    <font>
      <sz val="10"/>
      <name val="MS Sans Serif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Small Fonts"/>
      <family val="2"/>
    </font>
    <font>
      <sz val="7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" fontId="4" fillId="0" borderId="1" applyProtection="0">
      <alignment vertical="center"/>
      <protection locked="0"/>
    </xf>
  </cellStyleXfs>
  <cellXfs count="85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Protection="1"/>
    <xf numFmtId="1" fontId="2" fillId="0" borderId="18" xfId="0" applyNumberFormat="1" applyFont="1" applyBorder="1" applyAlignment="1" applyProtection="1">
      <alignment vertical="center"/>
    </xf>
    <xf numFmtId="3" fontId="2" fillId="0" borderId="19" xfId="0" applyNumberFormat="1" applyFont="1" applyBorder="1" applyAlignment="1" applyProtection="1">
      <alignment vertical="center"/>
    </xf>
    <xf numFmtId="3" fontId="2" fillId="0" borderId="20" xfId="0" applyNumberFormat="1" applyFont="1" applyBorder="1" applyAlignment="1" applyProtection="1">
      <alignment vertical="center"/>
    </xf>
    <xf numFmtId="3" fontId="2" fillId="0" borderId="23" xfId="0" applyNumberFormat="1" applyFont="1" applyBorder="1" applyAlignment="1" applyProtection="1">
      <alignment vertical="center"/>
    </xf>
    <xf numFmtId="1" fontId="2" fillId="0" borderId="8" xfId="0" applyNumberFormat="1" applyFont="1" applyBorder="1" applyAlignment="1" applyProtection="1">
      <alignment vertical="center"/>
    </xf>
    <xf numFmtId="3" fontId="2" fillId="0" borderId="9" xfId="0" applyNumberFormat="1" applyFont="1" applyBorder="1" applyAlignment="1" applyProtection="1">
      <alignment vertical="center"/>
    </xf>
    <xf numFmtId="3" fontId="2" fillId="0" borderId="10" xfId="0" applyNumberFormat="1" applyFont="1" applyBorder="1" applyAlignment="1" applyProtection="1">
      <alignment vertical="center"/>
    </xf>
    <xf numFmtId="3" fontId="2" fillId="0" borderId="28" xfId="0" applyNumberFormat="1" applyFont="1" applyBorder="1" applyAlignment="1" applyProtection="1">
      <alignment vertical="center"/>
    </xf>
    <xf numFmtId="1" fontId="1" fillId="0" borderId="30" xfId="0" applyNumberFormat="1" applyFont="1" applyBorder="1" applyAlignment="1" applyProtection="1">
      <alignment vertical="center"/>
    </xf>
    <xf numFmtId="3" fontId="1" fillId="0" borderId="31" xfId="0" applyNumberFormat="1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164" fontId="9" fillId="0" borderId="0" xfId="0" applyNumberFormat="1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3" fillId="0" borderId="0" xfId="0" applyFont="1" applyProtection="1"/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13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3" fontId="1" fillId="2" borderId="17" xfId="1" applyFont="1" applyFill="1" applyBorder="1" applyAlignment="1" applyProtection="1">
      <alignment vertical="center"/>
    </xf>
    <xf numFmtId="3" fontId="2" fillId="0" borderId="18" xfId="0" applyNumberFormat="1" applyFont="1" applyBorder="1" applyAlignment="1" applyProtection="1">
      <alignment vertical="center"/>
    </xf>
    <xf numFmtId="3" fontId="2" fillId="0" borderId="24" xfId="0" applyNumberFormat="1" applyFont="1" applyBorder="1" applyAlignment="1" applyProtection="1">
      <alignment vertical="center"/>
    </xf>
    <xf numFmtId="3" fontId="2" fillId="0" borderId="25" xfId="0" applyNumberFormat="1" applyFont="1" applyBorder="1" applyAlignment="1" applyProtection="1">
      <alignment vertical="center"/>
    </xf>
    <xf numFmtId="2" fontId="2" fillId="0" borderId="26" xfId="0" applyNumberFormat="1" applyFont="1" applyBorder="1" applyAlignment="1" applyProtection="1">
      <alignment vertical="center"/>
    </xf>
    <xf numFmtId="3" fontId="2" fillId="0" borderId="22" xfId="0" applyNumberFormat="1" applyFont="1" applyBorder="1" applyAlignment="1" applyProtection="1">
      <alignment vertical="center"/>
    </xf>
    <xf numFmtId="3" fontId="2" fillId="0" borderId="21" xfId="0" applyNumberFormat="1" applyFont="1" applyBorder="1" applyAlignment="1" applyProtection="1">
      <alignment vertical="center"/>
    </xf>
    <xf numFmtId="2" fontId="2" fillId="0" borderId="20" xfId="0" applyNumberFormat="1" applyFont="1" applyBorder="1" applyAlignment="1" applyProtection="1">
      <alignment vertical="center"/>
    </xf>
    <xf numFmtId="3" fontId="7" fillId="2" borderId="17" xfId="1" applyFont="1" applyFill="1" applyBorder="1" applyAlignment="1" applyProtection="1">
      <alignment vertical="center"/>
    </xf>
    <xf numFmtId="3" fontId="1" fillId="2" borderId="15" xfId="1" applyFont="1" applyFill="1" applyBorder="1" applyAlignment="1" applyProtection="1">
      <alignment vertical="center"/>
    </xf>
    <xf numFmtId="3" fontId="2" fillId="0" borderId="27" xfId="0" applyNumberFormat="1" applyFont="1" applyBorder="1" applyAlignment="1" applyProtection="1">
      <alignment vertical="center"/>
    </xf>
    <xf numFmtId="3" fontId="2" fillId="0" borderId="29" xfId="0" applyNumberFormat="1" applyFont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vertical="center"/>
    </xf>
    <xf numFmtId="2" fontId="2" fillId="0" borderId="10" xfId="0" applyNumberFormat="1" applyFont="1" applyBorder="1" applyAlignment="1" applyProtection="1">
      <alignment vertical="center"/>
    </xf>
    <xf numFmtId="0" fontId="1" fillId="2" borderId="30" xfId="0" applyFont="1" applyFill="1" applyBorder="1" applyAlignment="1" applyProtection="1">
      <alignment vertical="center"/>
    </xf>
    <xf numFmtId="3" fontId="1" fillId="0" borderId="33" xfId="0" applyNumberFormat="1" applyFont="1" applyBorder="1" applyAlignment="1" applyProtection="1">
      <alignment vertical="center"/>
    </xf>
    <xf numFmtId="3" fontId="1" fillId="0" borderId="30" xfId="0" applyNumberFormat="1" applyFont="1" applyBorder="1" applyAlignment="1" applyProtection="1">
      <alignment vertical="center"/>
    </xf>
    <xf numFmtId="2" fontId="1" fillId="0" borderId="32" xfId="0" applyNumberFormat="1" applyFont="1" applyBorder="1" applyAlignment="1" applyProtection="1">
      <alignment vertical="center"/>
    </xf>
    <xf numFmtId="3" fontId="2" fillId="0" borderId="31" xfId="0" applyNumberFormat="1" applyFont="1" applyBorder="1" applyAlignment="1" applyProtection="1">
      <alignment vertical="center"/>
    </xf>
    <xf numFmtId="3" fontId="2" fillId="0" borderId="33" xfId="0" applyNumberFormat="1" applyFont="1" applyBorder="1" applyAlignment="1" applyProtection="1">
      <alignment vertical="center"/>
    </xf>
    <xf numFmtId="3" fontId="2" fillId="0" borderId="30" xfId="0" applyNumberFormat="1" applyFont="1" applyBorder="1" applyAlignment="1" applyProtection="1">
      <alignment vertical="center"/>
    </xf>
    <xf numFmtId="2" fontId="2" fillId="0" borderId="32" xfId="0" applyNumberFormat="1" applyFont="1" applyBorder="1" applyAlignment="1" applyProtection="1">
      <alignment vertical="center"/>
    </xf>
    <xf numFmtId="3" fontId="3" fillId="0" borderId="0" xfId="0" applyNumberFormat="1" applyFont="1" applyProtection="1"/>
    <xf numFmtId="0" fontId="9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/>
    </xf>
    <xf numFmtId="0" fontId="6" fillId="2" borderId="15" xfId="0" applyFont="1" applyFill="1" applyBorder="1" applyAlignment="1" applyProtection="1">
      <alignment vertical="center"/>
    </xf>
    <xf numFmtId="0" fontId="1" fillId="3" borderId="0" xfId="0" applyFont="1" applyFill="1" applyAlignment="1" applyProtection="1">
      <alignment horizontal="center"/>
    </xf>
    <xf numFmtId="0" fontId="1" fillId="2" borderId="1" xfId="0" applyFont="1" applyFill="1" applyBorder="1" applyAlignment="1" applyProtection="1">
      <alignment vertical="center"/>
    </xf>
    <xf numFmtId="0" fontId="6" fillId="2" borderId="16" xfId="0" applyFont="1" applyFill="1" applyBorder="1" applyAlignment="1" applyProtection="1">
      <alignment vertical="center"/>
    </xf>
    <xf numFmtId="14" fontId="1" fillId="3" borderId="0" xfId="0" applyNumberFormat="1" applyFont="1" applyFill="1" applyAlignment="1" applyProtection="1">
      <alignment horizontal="center"/>
    </xf>
    <xf numFmtId="3" fontId="1" fillId="3" borderId="0" xfId="0" applyNumberFormat="1" applyFont="1" applyFill="1" applyAlignment="1" applyProtection="1">
      <alignment horizontal="right"/>
    </xf>
    <xf numFmtId="3" fontId="5" fillId="0" borderId="3" xfId="0" applyNumberFormat="1" applyFont="1" applyBorder="1" applyAlignment="1" applyProtection="1">
      <alignment vertical="center"/>
    </xf>
    <xf numFmtId="4" fontId="5" fillId="0" borderId="3" xfId="0" applyNumberFormat="1" applyFont="1" applyBorder="1" applyAlignment="1" applyProtection="1">
      <alignment vertical="center"/>
    </xf>
    <xf numFmtId="4" fontId="2" fillId="0" borderId="0" xfId="0" applyNumberFormat="1" applyFont="1" applyProtection="1"/>
    <xf numFmtId="0" fontId="1" fillId="2" borderId="4" xfId="0" applyFont="1" applyFill="1" applyBorder="1" applyAlignment="1" applyProtection="1">
      <alignment vertical="center"/>
    </xf>
    <xf numFmtId="3" fontId="1" fillId="0" borderId="32" xfId="0" applyNumberFormat="1" applyFont="1" applyBorder="1" applyAlignment="1" applyProtection="1">
      <alignment vertical="center"/>
    </xf>
    <xf numFmtId="3" fontId="2" fillId="0" borderId="32" xfId="0" applyNumberFormat="1" applyFont="1" applyBorder="1" applyAlignment="1" applyProtection="1">
      <alignment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</cellXfs>
  <cellStyles count="2">
    <cellStyle name="cadrage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60"/>
  <sheetViews>
    <sheetView tabSelected="1" zoomScale="143" zoomScaleNormal="143" workbookViewId="0">
      <pane xSplit="1" ySplit="4" topLeftCell="B5" activePane="bottomRight" state="frozenSplit"/>
      <selection pane="topRight" activeCell="C1" sqref="C1"/>
      <selection pane="bottomLeft" activeCell="A5" sqref="A5"/>
      <selection pane="bottomRight" activeCell="J12" sqref="J12"/>
    </sheetView>
  </sheetViews>
  <sheetFormatPr baseColWidth="10" defaultColWidth="10.7109375" defaultRowHeight="7.5" customHeight="1"/>
  <cols>
    <col min="1" max="1" width="20.28515625" style="19" customWidth="1"/>
    <col min="2" max="7" width="8.7109375" style="19" customWidth="1"/>
    <col min="8" max="9" width="9.7109375" style="19" customWidth="1"/>
    <col min="10" max="10" width="10.7109375" style="19" customWidth="1"/>
    <col min="11" max="11" width="8.7109375" style="19" customWidth="1"/>
    <col min="12" max="12" width="9.7109375" style="19" customWidth="1"/>
    <col min="13" max="32" width="10.7109375" style="2"/>
    <col min="33" max="16384" width="10.7109375" style="19"/>
  </cols>
  <sheetData>
    <row r="1" spans="1:12" s="1" customFormat="1" ht="20.100000000000001" customHeight="1" thickBot="1">
      <c r="A1" s="13" t="s">
        <v>88</v>
      </c>
      <c r="B1" s="14"/>
      <c r="C1" s="14"/>
      <c r="D1" s="14"/>
      <c r="E1" s="14"/>
      <c r="F1" s="14"/>
      <c r="G1" s="13" t="s">
        <v>69</v>
      </c>
      <c r="H1" s="13"/>
      <c r="I1" s="13"/>
      <c r="J1" s="13" t="s">
        <v>72</v>
      </c>
      <c r="K1" s="13"/>
      <c r="L1" s="15"/>
    </row>
    <row r="2" spans="1:12" ht="12.6" customHeight="1">
      <c r="A2" s="70" t="s">
        <v>89</v>
      </c>
      <c r="B2" s="73" t="s">
        <v>55</v>
      </c>
      <c r="C2" s="67" t="s">
        <v>90</v>
      </c>
      <c r="D2" s="76" t="s">
        <v>56</v>
      </c>
      <c r="E2" s="16" t="s">
        <v>68</v>
      </c>
      <c r="F2" s="17" t="s">
        <v>62</v>
      </c>
      <c r="G2" s="18" t="s">
        <v>73</v>
      </c>
      <c r="H2" s="67" t="s">
        <v>91</v>
      </c>
      <c r="I2" s="76" t="s">
        <v>0</v>
      </c>
      <c r="J2" s="18" t="s">
        <v>57</v>
      </c>
      <c r="K2" s="67" t="s">
        <v>92</v>
      </c>
      <c r="L2" s="17" t="s">
        <v>58</v>
      </c>
    </row>
    <row r="3" spans="1:12" ht="12.6" customHeight="1">
      <c r="A3" s="71"/>
      <c r="B3" s="74"/>
      <c r="C3" s="68"/>
      <c r="D3" s="77"/>
      <c r="E3" s="20" t="s">
        <v>67</v>
      </c>
      <c r="F3" s="21" t="s">
        <v>61</v>
      </c>
      <c r="G3" s="22" t="s">
        <v>64</v>
      </c>
      <c r="H3" s="68"/>
      <c r="I3" s="77"/>
      <c r="J3" s="22" t="s">
        <v>71</v>
      </c>
      <c r="K3" s="68"/>
      <c r="L3" s="21" t="s">
        <v>65</v>
      </c>
    </row>
    <row r="4" spans="1:12" ht="12.6" customHeight="1" thickBot="1">
      <c r="A4" s="72"/>
      <c r="B4" s="75"/>
      <c r="C4" s="69"/>
      <c r="D4" s="78"/>
      <c r="E4" s="23" t="s">
        <v>59</v>
      </c>
      <c r="F4" s="24" t="s">
        <v>60</v>
      </c>
      <c r="G4" s="25" t="s">
        <v>63</v>
      </c>
      <c r="H4" s="69"/>
      <c r="I4" s="78"/>
      <c r="J4" s="25" t="s">
        <v>70</v>
      </c>
      <c r="K4" s="69"/>
      <c r="L4" s="24" t="s">
        <v>66</v>
      </c>
    </row>
    <row r="5" spans="1:12" ht="14.25" customHeight="1">
      <c r="A5" s="26" t="s">
        <v>1</v>
      </c>
      <c r="B5" s="3">
        <v>15218051</v>
      </c>
      <c r="C5" s="4">
        <v>5772276</v>
      </c>
      <c r="D5" s="4">
        <f>SUM(B5:C5)</f>
        <v>20990327</v>
      </c>
      <c r="E5" s="4">
        <v>1744912</v>
      </c>
      <c r="F5" s="5">
        <v>8085818</v>
      </c>
      <c r="G5" s="27">
        <v>15650588</v>
      </c>
      <c r="H5" s="4">
        <v>89000000</v>
      </c>
      <c r="I5" s="5">
        <f>SUM(G5:H5)</f>
        <v>104650588</v>
      </c>
      <c r="J5" s="28">
        <v>456742697</v>
      </c>
      <c r="K5" s="29">
        <v>15865169</v>
      </c>
      <c r="L5" s="30">
        <f t="shared" ref="L5:L58" si="0">K5/J5*100</f>
        <v>3.4735462885791906</v>
      </c>
    </row>
    <row r="6" spans="1:12" ht="14.25" customHeight="1">
      <c r="A6" s="26" t="s">
        <v>2</v>
      </c>
      <c r="B6" s="3">
        <v>851046</v>
      </c>
      <c r="C6" s="4">
        <v>0</v>
      </c>
      <c r="D6" s="4">
        <f t="shared" ref="D6:D53" si="1">SUM(B6:C6)</f>
        <v>851046</v>
      </c>
      <c r="E6" s="4">
        <v>33645</v>
      </c>
      <c r="F6" s="5">
        <v>-597848</v>
      </c>
      <c r="G6" s="31">
        <v>631872</v>
      </c>
      <c r="H6" s="6">
        <v>516750</v>
      </c>
      <c r="I6" s="32">
        <f t="shared" ref="I6:I53" si="2">SUM(G6:H6)</f>
        <v>1148622</v>
      </c>
      <c r="J6" s="27">
        <v>21697924</v>
      </c>
      <c r="K6" s="4">
        <v>631872</v>
      </c>
      <c r="L6" s="33">
        <f t="shared" si="0"/>
        <v>2.9121311329139137</v>
      </c>
    </row>
    <row r="7" spans="1:12" ht="14.25" customHeight="1">
      <c r="A7" s="26" t="s">
        <v>3</v>
      </c>
      <c r="B7" s="3">
        <v>1040317</v>
      </c>
      <c r="C7" s="4">
        <v>0</v>
      </c>
      <c r="D7" s="4">
        <f t="shared" si="1"/>
        <v>1040317</v>
      </c>
      <c r="E7" s="4">
        <v>248600</v>
      </c>
      <c r="F7" s="5">
        <v>-154441</v>
      </c>
      <c r="G7" s="31">
        <v>678473</v>
      </c>
      <c r="H7" s="6">
        <v>1345400</v>
      </c>
      <c r="I7" s="32">
        <f t="shared" si="2"/>
        <v>2023873</v>
      </c>
      <c r="J7" s="27">
        <v>19670405</v>
      </c>
      <c r="K7" s="4">
        <v>692384</v>
      </c>
      <c r="L7" s="33">
        <f t="shared" si="0"/>
        <v>3.5199275256406772</v>
      </c>
    </row>
    <row r="8" spans="1:12" ht="14.25" customHeight="1">
      <c r="A8" s="34" t="s">
        <v>53</v>
      </c>
      <c r="B8" s="3">
        <v>1336050</v>
      </c>
      <c r="C8" s="4">
        <v>0</v>
      </c>
      <c r="D8" s="4">
        <f t="shared" si="1"/>
        <v>1336050</v>
      </c>
      <c r="E8" s="4">
        <v>45100</v>
      </c>
      <c r="F8" s="5">
        <v>-1827241</v>
      </c>
      <c r="G8" s="31">
        <v>1325222</v>
      </c>
      <c r="H8" s="6">
        <v>4842800</v>
      </c>
      <c r="I8" s="32">
        <f t="shared" si="2"/>
        <v>6168022</v>
      </c>
      <c r="J8" s="27">
        <v>39790896</v>
      </c>
      <c r="K8" s="4">
        <v>1337130</v>
      </c>
      <c r="L8" s="33">
        <f t="shared" si="0"/>
        <v>3.3603917840905115</v>
      </c>
    </row>
    <row r="9" spans="1:12" ht="14.25" customHeight="1">
      <c r="A9" s="26" t="s">
        <v>4</v>
      </c>
      <c r="B9" s="3">
        <v>416737</v>
      </c>
      <c r="C9" s="4">
        <v>0</v>
      </c>
      <c r="D9" s="4">
        <f t="shared" si="1"/>
        <v>416737</v>
      </c>
      <c r="E9" s="4">
        <v>6600</v>
      </c>
      <c r="F9" s="5">
        <v>-276728</v>
      </c>
      <c r="G9" s="31">
        <v>219345</v>
      </c>
      <c r="H9" s="6">
        <v>475000</v>
      </c>
      <c r="I9" s="32">
        <f t="shared" si="2"/>
        <v>694345</v>
      </c>
      <c r="J9" s="27">
        <v>6330482</v>
      </c>
      <c r="K9" s="4">
        <v>223083</v>
      </c>
      <c r="L9" s="33">
        <f t="shared" si="0"/>
        <v>3.5239496771335892</v>
      </c>
    </row>
    <row r="10" spans="1:12" ht="14.25" customHeight="1">
      <c r="A10" s="26" t="s">
        <v>5</v>
      </c>
      <c r="B10" s="3">
        <v>512619</v>
      </c>
      <c r="C10" s="4">
        <v>0</v>
      </c>
      <c r="D10" s="4">
        <f t="shared" si="1"/>
        <v>512619</v>
      </c>
      <c r="E10" s="4">
        <v>0</v>
      </c>
      <c r="F10" s="5">
        <v>-112419</v>
      </c>
      <c r="G10" s="31">
        <v>207190</v>
      </c>
      <c r="H10" s="6">
        <v>460000</v>
      </c>
      <c r="I10" s="32">
        <f t="shared" si="2"/>
        <v>667190</v>
      </c>
      <c r="J10" s="27">
        <v>6652569</v>
      </c>
      <c r="K10" s="4">
        <v>213438</v>
      </c>
      <c r="L10" s="33">
        <f t="shared" si="0"/>
        <v>3.2083545469426924</v>
      </c>
    </row>
    <row r="11" spans="1:12" ht="14.25" customHeight="1">
      <c r="A11" s="26" t="s">
        <v>6</v>
      </c>
      <c r="B11" s="3">
        <v>150898</v>
      </c>
      <c r="C11" s="4">
        <v>41097</v>
      </c>
      <c r="D11" s="4">
        <f t="shared" si="1"/>
        <v>191995</v>
      </c>
      <c r="E11" s="4">
        <v>12385</v>
      </c>
      <c r="F11" s="5">
        <v>137312</v>
      </c>
      <c r="G11" s="31">
        <v>70159</v>
      </c>
      <c r="H11" s="6">
        <v>114240</v>
      </c>
      <c r="I11" s="32">
        <f t="shared" si="2"/>
        <v>184399</v>
      </c>
      <c r="J11" s="27">
        <v>2384687</v>
      </c>
      <c r="K11" s="4">
        <v>71381</v>
      </c>
      <c r="L11" s="33">
        <f t="shared" si="0"/>
        <v>2.9933068784289092</v>
      </c>
    </row>
    <row r="12" spans="1:12" ht="14.25" customHeight="1">
      <c r="A12" s="26" t="s">
        <v>7</v>
      </c>
      <c r="B12" s="3">
        <v>1363622</v>
      </c>
      <c r="C12" s="4">
        <v>0</v>
      </c>
      <c r="D12" s="4">
        <f t="shared" si="1"/>
        <v>1363622</v>
      </c>
      <c r="E12" s="4">
        <v>36100</v>
      </c>
      <c r="F12" s="5">
        <v>-943445</v>
      </c>
      <c r="G12" s="31">
        <v>665749</v>
      </c>
      <c r="H12" s="6">
        <v>570750</v>
      </c>
      <c r="I12" s="32">
        <f t="shared" si="2"/>
        <v>1236499</v>
      </c>
      <c r="J12" s="27">
        <f>37648163-10402504</f>
        <v>27245659</v>
      </c>
      <c r="K12" s="4">
        <v>682596</v>
      </c>
      <c r="L12" s="33">
        <f t="shared" si="0"/>
        <v>2.5053385568688209</v>
      </c>
    </row>
    <row r="13" spans="1:12" ht="14.25" customHeight="1">
      <c r="A13" s="26" t="s">
        <v>8</v>
      </c>
      <c r="B13" s="3">
        <v>290921.55</v>
      </c>
      <c r="C13" s="4">
        <v>0</v>
      </c>
      <c r="D13" s="4">
        <f t="shared" si="1"/>
        <v>290921.55</v>
      </c>
      <c r="E13" s="4">
        <v>8500</v>
      </c>
      <c r="F13" s="5">
        <v>-20759</v>
      </c>
      <c r="G13" s="31">
        <v>185885</v>
      </c>
      <c r="H13" s="6">
        <v>248052</v>
      </c>
      <c r="I13" s="32">
        <f t="shared" si="2"/>
        <v>433937</v>
      </c>
      <c r="J13" s="27">
        <v>12923181</v>
      </c>
      <c r="K13" s="4">
        <v>228156</v>
      </c>
      <c r="L13" s="33">
        <f t="shared" si="0"/>
        <v>1.7654786387345345</v>
      </c>
    </row>
    <row r="14" spans="1:12" ht="14.25" customHeight="1">
      <c r="A14" s="26" t="s">
        <v>9</v>
      </c>
      <c r="B14" s="3">
        <v>1469891</v>
      </c>
      <c r="C14" s="4">
        <v>0</v>
      </c>
      <c r="D14" s="4">
        <f t="shared" si="1"/>
        <v>1469891</v>
      </c>
      <c r="E14" s="4">
        <v>90511</v>
      </c>
      <c r="F14" s="5">
        <v>-223268</v>
      </c>
      <c r="G14" s="31">
        <v>1095044</v>
      </c>
      <c r="H14" s="6">
        <v>1407500</v>
      </c>
      <c r="I14" s="32">
        <f t="shared" si="2"/>
        <v>2502544</v>
      </c>
      <c r="J14" s="27">
        <v>44486919</v>
      </c>
      <c r="K14" s="4">
        <v>1113356</v>
      </c>
      <c r="L14" s="33">
        <f t="shared" si="0"/>
        <v>2.5026592648504162</v>
      </c>
    </row>
    <row r="15" spans="1:12" ht="14.25" customHeight="1">
      <c r="A15" s="26" t="s">
        <v>10</v>
      </c>
      <c r="B15" s="3">
        <v>1268610</v>
      </c>
      <c r="C15" s="4">
        <v>0</v>
      </c>
      <c r="D15" s="4">
        <f t="shared" si="1"/>
        <v>1268610</v>
      </c>
      <c r="E15" s="4">
        <v>78400</v>
      </c>
      <c r="F15" s="5">
        <v>-303881</v>
      </c>
      <c r="G15" s="31">
        <v>868963</v>
      </c>
      <c r="H15" s="6">
        <v>1950000</v>
      </c>
      <c r="I15" s="32">
        <f t="shared" si="2"/>
        <v>2818963</v>
      </c>
      <c r="J15" s="27">
        <v>31183456</v>
      </c>
      <c r="K15" s="4">
        <v>897668</v>
      </c>
      <c r="L15" s="33">
        <f t="shared" si="0"/>
        <v>2.8786674575133686</v>
      </c>
    </row>
    <row r="16" spans="1:12" ht="14.25" customHeight="1">
      <c r="A16" s="26" t="s">
        <v>11</v>
      </c>
      <c r="B16" s="3">
        <v>1227900</v>
      </c>
      <c r="C16" s="4">
        <v>0</v>
      </c>
      <c r="D16" s="4">
        <f t="shared" si="1"/>
        <v>1227900</v>
      </c>
      <c r="E16" s="4">
        <v>0</v>
      </c>
      <c r="F16" s="5">
        <v>6632</v>
      </c>
      <c r="G16" s="31">
        <v>963609</v>
      </c>
      <c r="H16" s="6">
        <v>455000</v>
      </c>
      <c r="I16" s="32">
        <f t="shared" si="2"/>
        <v>1418609</v>
      </c>
      <c r="J16" s="27">
        <v>31328939</v>
      </c>
      <c r="K16" s="4">
        <v>977421</v>
      </c>
      <c r="L16" s="33">
        <f t="shared" si="0"/>
        <v>3.1198662680533165</v>
      </c>
    </row>
    <row r="17" spans="1:12" ht="14.25" customHeight="1">
      <c r="A17" s="26" t="s">
        <v>12</v>
      </c>
      <c r="B17" s="3">
        <v>466727</v>
      </c>
      <c r="C17" s="4">
        <v>0</v>
      </c>
      <c r="D17" s="4">
        <f t="shared" si="1"/>
        <v>466727</v>
      </c>
      <c r="E17" s="4">
        <v>104800</v>
      </c>
      <c r="F17" s="5">
        <v>-230699</v>
      </c>
      <c r="G17" s="31">
        <v>333946</v>
      </c>
      <c r="H17" s="6">
        <v>275000</v>
      </c>
      <c r="I17" s="32">
        <f t="shared" si="2"/>
        <v>608946</v>
      </c>
      <c r="J17" s="27">
        <v>10932971</v>
      </c>
      <c r="K17" s="4">
        <v>340740</v>
      </c>
      <c r="L17" s="33">
        <f t="shared" si="0"/>
        <v>3.1166276760452396</v>
      </c>
    </row>
    <row r="18" spans="1:12" ht="14.25" customHeight="1">
      <c r="A18" s="26" t="s">
        <v>13</v>
      </c>
      <c r="B18" s="3">
        <v>1676816</v>
      </c>
      <c r="C18" s="4">
        <v>443207</v>
      </c>
      <c r="D18" s="4">
        <f t="shared" si="1"/>
        <v>2120023</v>
      </c>
      <c r="E18" s="4">
        <v>70518</v>
      </c>
      <c r="F18" s="5">
        <v>951454</v>
      </c>
      <c r="G18" s="31">
        <v>1076581</v>
      </c>
      <c r="H18" s="6">
        <v>1006000</v>
      </c>
      <c r="I18" s="32">
        <f t="shared" si="2"/>
        <v>2082581</v>
      </c>
      <c r="J18" s="27">
        <v>41108730</v>
      </c>
      <c r="K18" s="4">
        <v>1103603</v>
      </c>
      <c r="L18" s="33">
        <f t="shared" si="0"/>
        <v>2.6845952185825253</v>
      </c>
    </row>
    <row r="19" spans="1:12" ht="14.25" customHeight="1">
      <c r="A19" s="26" t="s">
        <v>14</v>
      </c>
      <c r="B19" s="3">
        <v>1014306</v>
      </c>
      <c r="C19" s="4">
        <v>1126094</v>
      </c>
      <c r="D19" s="4">
        <f t="shared" si="1"/>
        <v>2140400</v>
      </c>
      <c r="E19" s="4">
        <v>0</v>
      </c>
      <c r="F19" s="5">
        <v>1741446</v>
      </c>
      <c r="G19" s="31">
        <v>963517</v>
      </c>
      <c r="H19" s="6">
        <v>433700</v>
      </c>
      <c r="I19" s="32">
        <f t="shared" si="2"/>
        <v>1397217</v>
      </c>
      <c r="J19" s="27">
        <v>30538455</v>
      </c>
      <c r="K19" s="4">
        <v>984511</v>
      </c>
      <c r="L19" s="33">
        <f t="shared" si="0"/>
        <v>3.223840236842368</v>
      </c>
    </row>
    <row r="20" spans="1:12" ht="14.25" customHeight="1">
      <c r="A20" s="26" t="s">
        <v>15</v>
      </c>
      <c r="B20" s="3">
        <v>303139</v>
      </c>
      <c r="C20" s="4">
        <v>0</v>
      </c>
      <c r="D20" s="4">
        <f t="shared" si="1"/>
        <v>303139</v>
      </c>
      <c r="E20" s="4">
        <v>6400</v>
      </c>
      <c r="F20" s="5">
        <v>-356059</v>
      </c>
      <c r="G20" s="31">
        <v>268650</v>
      </c>
      <c r="H20" s="6">
        <v>93500</v>
      </c>
      <c r="I20" s="32">
        <f t="shared" si="2"/>
        <v>362150</v>
      </c>
      <c r="J20" s="27">
        <v>8816314</v>
      </c>
      <c r="K20" s="4">
        <v>267534</v>
      </c>
      <c r="L20" s="33">
        <f t="shared" si="0"/>
        <v>3.0345334796378625</v>
      </c>
    </row>
    <row r="21" spans="1:12" ht="14.25" customHeight="1">
      <c r="A21" s="26" t="s">
        <v>16</v>
      </c>
      <c r="B21" s="3">
        <v>305688</v>
      </c>
      <c r="C21" s="4">
        <v>0</v>
      </c>
      <c r="D21" s="4">
        <f t="shared" si="1"/>
        <v>305688</v>
      </c>
      <c r="E21" s="4">
        <v>15500</v>
      </c>
      <c r="F21" s="5">
        <v>280786</v>
      </c>
      <c r="G21" s="31">
        <v>156450</v>
      </c>
      <c r="H21" s="6">
        <v>388200</v>
      </c>
      <c r="I21" s="32">
        <f t="shared" si="2"/>
        <v>544650</v>
      </c>
      <c r="J21" s="27">
        <v>5510970</v>
      </c>
      <c r="K21" s="4">
        <v>159080</v>
      </c>
      <c r="L21" s="33">
        <f t="shared" si="0"/>
        <v>2.8866061691498959</v>
      </c>
    </row>
    <row r="22" spans="1:12" ht="14.25" customHeight="1">
      <c r="A22" s="26" t="s">
        <v>17</v>
      </c>
      <c r="B22" s="3">
        <v>39650</v>
      </c>
      <c r="C22" s="4">
        <v>0</v>
      </c>
      <c r="D22" s="4">
        <f t="shared" si="1"/>
        <v>39650</v>
      </c>
      <c r="E22" s="4">
        <v>16130</v>
      </c>
      <c r="F22" s="5">
        <v>18462</v>
      </c>
      <c r="G22" s="31">
        <v>3260</v>
      </c>
      <c r="H22" s="6">
        <v>11250</v>
      </c>
      <c r="I22" s="32">
        <f t="shared" si="2"/>
        <v>14510</v>
      </c>
      <c r="J22" s="27">
        <v>111336</v>
      </c>
      <c r="K22" s="4">
        <v>3558</v>
      </c>
      <c r="L22" s="33">
        <f t="shared" si="0"/>
        <v>3.1957318387583533</v>
      </c>
    </row>
    <row r="23" spans="1:12" ht="14.25" customHeight="1">
      <c r="A23" s="26" t="s">
        <v>18</v>
      </c>
      <c r="B23" s="3">
        <v>867176</v>
      </c>
      <c r="C23" s="4">
        <v>0</v>
      </c>
      <c r="D23" s="4">
        <f t="shared" si="1"/>
        <v>867176</v>
      </c>
      <c r="E23" s="4">
        <v>73662</v>
      </c>
      <c r="F23" s="5">
        <v>515365</v>
      </c>
      <c r="G23" s="31">
        <v>633626</v>
      </c>
      <c r="H23" s="6">
        <v>1597500</v>
      </c>
      <c r="I23" s="32">
        <f t="shared" si="2"/>
        <v>2231126</v>
      </c>
      <c r="J23" s="27">
        <v>18646509</v>
      </c>
      <c r="K23" s="4">
        <v>648373</v>
      </c>
      <c r="L23" s="33">
        <f t="shared" si="0"/>
        <v>3.4771817073104678</v>
      </c>
    </row>
    <row r="24" spans="1:12" ht="14.25" customHeight="1">
      <c r="A24" s="26" t="s">
        <v>19</v>
      </c>
      <c r="B24" s="3">
        <v>340759</v>
      </c>
      <c r="C24" s="4">
        <v>0</v>
      </c>
      <c r="D24" s="4">
        <f t="shared" si="1"/>
        <v>340759</v>
      </c>
      <c r="E24" s="4">
        <v>18057</v>
      </c>
      <c r="F24" s="5">
        <v>-253082</v>
      </c>
      <c r="G24" s="31">
        <v>229519</v>
      </c>
      <c r="H24" s="6">
        <v>1090100</v>
      </c>
      <c r="I24" s="32">
        <f t="shared" si="2"/>
        <v>1319619</v>
      </c>
      <c r="J24" s="27">
        <v>8204782</v>
      </c>
      <c r="K24" s="4">
        <v>229519</v>
      </c>
      <c r="L24" s="33">
        <f t="shared" si="0"/>
        <v>2.7973808444880071</v>
      </c>
    </row>
    <row r="25" spans="1:12" ht="14.25" customHeight="1">
      <c r="A25" s="26" t="s">
        <v>20</v>
      </c>
      <c r="B25" s="3">
        <v>688833</v>
      </c>
      <c r="C25" s="4">
        <v>377606</v>
      </c>
      <c r="D25" s="4">
        <f t="shared" si="1"/>
        <v>1066439</v>
      </c>
      <c r="E25" s="4">
        <v>55430</v>
      </c>
      <c r="F25" s="5">
        <v>395139</v>
      </c>
      <c r="G25" s="31">
        <v>416573</v>
      </c>
      <c r="H25" s="6">
        <v>920043</v>
      </c>
      <c r="I25" s="32">
        <f t="shared" si="2"/>
        <v>1336616</v>
      </c>
      <c r="J25" s="27">
        <v>10766402</v>
      </c>
      <c r="K25" s="4">
        <v>416597</v>
      </c>
      <c r="L25" s="33">
        <f t="shared" si="0"/>
        <v>3.8694170996030057</v>
      </c>
    </row>
    <row r="26" spans="1:12" ht="14.25" customHeight="1">
      <c r="A26" s="26" t="s">
        <v>21</v>
      </c>
      <c r="B26" s="3">
        <v>36755</v>
      </c>
      <c r="C26" s="4">
        <v>0</v>
      </c>
      <c r="D26" s="4">
        <f t="shared" si="1"/>
        <v>36755</v>
      </c>
      <c r="E26" s="4">
        <v>0</v>
      </c>
      <c r="F26" s="5">
        <v>-50458</v>
      </c>
      <c r="G26" s="31">
        <v>1350</v>
      </c>
      <c r="H26" s="6">
        <v>15000</v>
      </c>
      <c r="I26" s="32">
        <f t="shared" si="2"/>
        <v>16350</v>
      </c>
      <c r="J26" s="27">
        <v>120000</v>
      </c>
      <c r="K26" s="4">
        <v>2437</v>
      </c>
      <c r="L26" s="33">
        <f t="shared" si="0"/>
        <v>2.0308333333333333</v>
      </c>
    </row>
    <row r="27" spans="1:12" ht="14.25" customHeight="1">
      <c r="A27" s="26" t="s">
        <v>22</v>
      </c>
      <c r="B27" s="3">
        <v>57785</v>
      </c>
      <c r="C27" s="4">
        <v>0</v>
      </c>
      <c r="D27" s="4">
        <f t="shared" si="1"/>
        <v>57785</v>
      </c>
      <c r="E27" s="4">
        <v>0</v>
      </c>
      <c r="F27" s="5">
        <v>12491</v>
      </c>
      <c r="G27" s="31">
        <v>19590</v>
      </c>
      <c r="H27" s="6">
        <v>71000</v>
      </c>
      <c r="I27" s="32">
        <f t="shared" si="2"/>
        <v>90590</v>
      </c>
      <c r="J27" s="27">
        <v>880900</v>
      </c>
      <c r="K27" s="4">
        <v>19997</v>
      </c>
      <c r="L27" s="33">
        <f t="shared" si="0"/>
        <v>2.2700647065501194</v>
      </c>
    </row>
    <row r="28" spans="1:12" ht="14.25" customHeight="1">
      <c r="A28" s="26" t="s">
        <v>23</v>
      </c>
      <c r="B28" s="3">
        <v>154099</v>
      </c>
      <c r="C28" s="4">
        <v>0</v>
      </c>
      <c r="D28" s="4">
        <f t="shared" si="1"/>
        <v>154099</v>
      </c>
      <c r="E28" s="4">
        <v>3819</v>
      </c>
      <c r="F28" s="5">
        <v>-64747</v>
      </c>
      <c r="G28" s="31">
        <v>81456</v>
      </c>
      <c r="H28" s="6">
        <v>126000</v>
      </c>
      <c r="I28" s="32">
        <f t="shared" si="2"/>
        <v>207456</v>
      </c>
      <c r="J28" s="27">
        <v>2802478</v>
      </c>
      <c r="K28" s="4">
        <v>82204</v>
      </c>
      <c r="L28" s="33">
        <f t="shared" si="0"/>
        <v>2.933261206689223</v>
      </c>
    </row>
    <row r="29" spans="1:12" ht="14.25" customHeight="1">
      <c r="A29" s="34" t="s">
        <v>54</v>
      </c>
      <c r="B29" s="3">
        <v>3040406</v>
      </c>
      <c r="C29" s="4">
        <v>0</v>
      </c>
      <c r="D29" s="4">
        <f t="shared" si="1"/>
        <v>3040406</v>
      </c>
      <c r="E29" s="4">
        <v>0</v>
      </c>
      <c r="F29" s="5">
        <v>709165</v>
      </c>
      <c r="G29" s="31">
        <v>1632961</v>
      </c>
      <c r="H29" s="6">
        <v>2849723</v>
      </c>
      <c r="I29" s="32">
        <f t="shared" si="2"/>
        <v>4482684</v>
      </c>
      <c r="J29" s="27">
        <v>59963642</v>
      </c>
      <c r="K29" s="4">
        <v>1687879</v>
      </c>
      <c r="L29" s="33">
        <f t="shared" si="0"/>
        <v>2.8148373642815092</v>
      </c>
    </row>
    <row r="30" spans="1:12" ht="14.25" customHeight="1">
      <c r="A30" s="26" t="s">
        <v>24</v>
      </c>
      <c r="B30" s="3">
        <v>161980</v>
      </c>
      <c r="C30" s="4">
        <v>0</v>
      </c>
      <c r="D30" s="4">
        <f t="shared" si="1"/>
        <v>161980</v>
      </c>
      <c r="E30" s="4">
        <v>74640</v>
      </c>
      <c r="F30" s="5">
        <v>-267308</v>
      </c>
      <c r="G30" s="31">
        <v>74003</v>
      </c>
      <c r="H30" s="6">
        <v>75000</v>
      </c>
      <c r="I30" s="32">
        <f t="shared" si="2"/>
        <v>149003</v>
      </c>
      <c r="J30" s="27">
        <v>2860138</v>
      </c>
      <c r="K30" s="4">
        <v>74066</v>
      </c>
      <c r="L30" s="33">
        <f t="shared" si="0"/>
        <v>2.5895953272184769</v>
      </c>
    </row>
    <row r="31" spans="1:12" ht="14.25" customHeight="1">
      <c r="A31" s="26" t="s">
        <v>25</v>
      </c>
      <c r="B31" s="3">
        <v>236036</v>
      </c>
      <c r="C31" s="4">
        <v>0</v>
      </c>
      <c r="D31" s="4">
        <f t="shared" si="1"/>
        <v>236036</v>
      </c>
      <c r="E31" s="4">
        <v>35250</v>
      </c>
      <c r="F31" s="5">
        <v>-84477</v>
      </c>
      <c r="G31" s="31">
        <v>246548</v>
      </c>
      <c r="H31" s="6">
        <v>296770</v>
      </c>
      <c r="I31" s="32">
        <f t="shared" si="2"/>
        <v>543318</v>
      </c>
      <c r="J31" s="27">
        <v>7358186</v>
      </c>
      <c r="K31" s="4">
        <v>249122</v>
      </c>
      <c r="L31" s="33">
        <f t="shared" si="0"/>
        <v>3.3856442335108135</v>
      </c>
    </row>
    <row r="32" spans="1:12" ht="14.25" customHeight="1">
      <c r="A32" s="26" t="s">
        <v>26</v>
      </c>
      <c r="B32" s="3">
        <v>373382</v>
      </c>
      <c r="C32" s="4">
        <v>295000</v>
      </c>
      <c r="D32" s="4">
        <f t="shared" si="1"/>
        <v>668382</v>
      </c>
      <c r="E32" s="4">
        <v>80683.55</v>
      </c>
      <c r="F32" s="5">
        <v>612576</v>
      </c>
      <c r="G32" s="31">
        <v>321963</v>
      </c>
      <c r="H32" s="6">
        <v>746600</v>
      </c>
      <c r="I32" s="32">
        <f t="shared" si="2"/>
        <v>1068563</v>
      </c>
      <c r="J32" s="27">
        <v>12973940</v>
      </c>
      <c r="K32" s="4">
        <v>321963</v>
      </c>
      <c r="L32" s="33">
        <f t="shared" si="0"/>
        <v>2.4816131414204166</v>
      </c>
    </row>
    <row r="33" spans="1:12" ht="14.25" customHeight="1">
      <c r="A33" s="26" t="s">
        <v>27</v>
      </c>
      <c r="B33" s="3">
        <v>408000</v>
      </c>
      <c r="C33" s="4">
        <v>122941</v>
      </c>
      <c r="D33" s="4">
        <f t="shared" si="1"/>
        <v>530941</v>
      </c>
      <c r="E33" s="4">
        <v>42151.8</v>
      </c>
      <c r="F33" s="5">
        <v>310339</v>
      </c>
      <c r="G33" s="31">
        <v>306260</v>
      </c>
      <c r="H33" s="6">
        <v>1046613</v>
      </c>
      <c r="I33" s="32">
        <f t="shared" si="2"/>
        <v>1352873</v>
      </c>
      <c r="J33" s="27">
        <v>8136047</v>
      </c>
      <c r="K33" s="4">
        <v>311179</v>
      </c>
      <c r="L33" s="33">
        <f t="shared" si="0"/>
        <v>3.8246952113231405</v>
      </c>
    </row>
    <row r="34" spans="1:12" ht="14.25" customHeight="1">
      <c r="A34" s="26" t="s">
        <v>28</v>
      </c>
      <c r="B34" s="3">
        <v>310334</v>
      </c>
      <c r="C34" s="4">
        <v>0</v>
      </c>
      <c r="D34" s="4">
        <f t="shared" si="1"/>
        <v>310334</v>
      </c>
      <c r="E34" s="4">
        <v>0</v>
      </c>
      <c r="F34" s="5">
        <v>-183045</v>
      </c>
      <c r="G34" s="31">
        <v>232657</v>
      </c>
      <c r="H34" s="6">
        <v>393440</v>
      </c>
      <c r="I34" s="32">
        <f t="shared" si="2"/>
        <v>626097</v>
      </c>
      <c r="J34" s="27">
        <v>8795950</v>
      </c>
      <c r="K34" s="4">
        <v>240393</v>
      </c>
      <c r="L34" s="33">
        <f t="shared" si="0"/>
        <v>2.7329964358596857</v>
      </c>
    </row>
    <row r="35" spans="1:12" ht="14.25" customHeight="1">
      <c r="A35" s="26" t="s">
        <v>29</v>
      </c>
      <c r="B35" s="3">
        <v>81330</v>
      </c>
      <c r="C35" s="4">
        <v>35421</v>
      </c>
      <c r="D35" s="4">
        <f t="shared" si="1"/>
        <v>116751</v>
      </c>
      <c r="E35" s="4">
        <v>0</v>
      </c>
      <c r="F35" s="5">
        <v>36336</v>
      </c>
      <c r="G35" s="31">
        <v>42324</v>
      </c>
      <c r="H35" s="6">
        <v>262405</v>
      </c>
      <c r="I35" s="32">
        <f t="shared" si="2"/>
        <v>304729</v>
      </c>
      <c r="J35" s="27">
        <v>2496162</v>
      </c>
      <c r="K35" s="4">
        <v>52187</v>
      </c>
      <c r="L35" s="33">
        <f t="shared" si="0"/>
        <v>2.0906896267149326</v>
      </c>
    </row>
    <row r="36" spans="1:12" ht="14.25" customHeight="1">
      <c r="A36" s="26" t="s">
        <v>30</v>
      </c>
      <c r="B36" s="3">
        <v>90467.799999999988</v>
      </c>
      <c r="C36" s="4">
        <v>0</v>
      </c>
      <c r="D36" s="4">
        <f t="shared" si="1"/>
        <v>90467.799999999988</v>
      </c>
      <c r="E36" s="4">
        <v>42857.7</v>
      </c>
      <c r="F36" s="5">
        <v>11454</v>
      </c>
      <c r="G36" s="31">
        <v>83818</v>
      </c>
      <c r="H36" s="6">
        <v>243900</v>
      </c>
      <c r="I36" s="32">
        <f t="shared" si="2"/>
        <v>327718</v>
      </c>
      <c r="J36" s="27">
        <v>2905750</v>
      </c>
      <c r="K36" s="4">
        <v>90174</v>
      </c>
      <c r="L36" s="33">
        <f t="shared" si="0"/>
        <v>3.1032951905704205</v>
      </c>
    </row>
    <row r="37" spans="1:12" ht="14.25" customHeight="1">
      <c r="A37" s="26" t="s">
        <v>31</v>
      </c>
      <c r="B37" s="3">
        <v>191569</v>
      </c>
      <c r="C37" s="4">
        <v>0</v>
      </c>
      <c r="D37" s="4">
        <f t="shared" si="1"/>
        <v>191569</v>
      </c>
      <c r="E37" s="4">
        <v>4350</v>
      </c>
      <c r="F37" s="5">
        <v>-256160</v>
      </c>
      <c r="G37" s="31">
        <v>122090</v>
      </c>
      <c r="H37" s="6">
        <v>145165</v>
      </c>
      <c r="I37" s="32">
        <f t="shared" si="2"/>
        <v>267255</v>
      </c>
      <c r="J37" s="27">
        <v>5022450</v>
      </c>
      <c r="K37" s="4">
        <v>124383</v>
      </c>
      <c r="L37" s="33">
        <f t="shared" si="0"/>
        <v>2.4765403339007857</v>
      </c>
    </row>
    <row r="38" spans="1:12" ht="14.25" customHeight="1">
      <c r="A38" s="26" t="s">
        <v>32</v>
      </c>
      <c r="B38" s="3">
        <v>329520</v>
      </c>
      <c r="C38" s="4">
        <v>0</v>
      </c>
      <c r="D38" s="4">
        <f t="shared" si="1"/>
        <v>329520</v>
      </c>
      <c r="E38" s="4">
        <v>33100</v>
      </c>
      <c r="F38" s="5">
        <v>-55290</v>
      </c>
      <c r="G38" s="31">
        <v>237974</v>
      </c>
      <c r="H38" s="6"/>
      <c r="I38" s="32">
        <f t="shared" si="2"/>
        <v>237974</v>
      </c>
      <c r="J38" s="27">
        <v>10239368</v>
      </c>
      <c r="K38" s="4">
        <v>239848</v>
      </c>
      <c r="L38" s="33">
        <f t="shared" si="0"/>
        <v>2.3424101956292613</v>
      </c>
    </row>
    <row r="39" spans="1:12" ht="14.25" customHeight="1">
      <c r="A39" s="26" t="s">
        <v>33</v>
      </c>
      <c r="B39" s="3">
        <v>182315</v>
      </c>
      <c r="C39" s="4">
        <v>0</v>
      </c>
      <c r="D39" s="4">
        <f t="shared" si="1"/>
        <v>182315</v>
      </c>
      <c r="E39" s="4">
        <v>25215</v>
      </c>
      <c r="F39" s="5">
        <v>121249</v>
      </c>
      <c r="G39" s="31">
        <v>208888</v>
      </c>
      <c r="H39" s="6">
        <v>284000</v>
      </c>
      <c r="I39" s="32">
        <f t="shared" si="2"/>
        <v>492888</v>
      </c>
      <c r="J39" s="27">
        <v>6368666</v>
      </c>
      <c r="K39" s="4">
        <v>175702</v>
      </c>
      <c r="L39" s="33">
        <f t="shared" si="0"/>
        <v>2.758850911635184</v>
      </c>
    </row>
    <row r="40" spans="1:12" ht="14.25" customHeight="1">
      <c r="A40" s="26" t="s">
        <v>34</v>
      </c>
      <c r="B40" s="3">
        <v>44190</v>
      </c>
      <c r="C40" s="4">
        <v>0</v>
      </c>
      <c r="D40" s="4">
        <f t="shared" si="1"/>
        <v>44190</v>
      </c>
      <c r="E40" s="4">
        <v>1200</v>
      </c>
      <c r="F40" s="5">
        <v>-61645</v>
      </c>
      <c r="G40" s="31">
        <v>0</v>
      </c>
      <c r="H40" s="6">
        <v>5200</v>
      </c>
      <c r="I40" s="32">
        <f t="shared" si="2"/>
        <v>5200</v>
      </c>
      <c r="J40" s="27">
        <v>260801</v>
      </c>
      <c r="K40" s="4">
        <v>412</v>
      </c>
      <c r="L40" s="33">
        <f t="shared" si="0"/>
        <v>0.15797485439089573</v>
      </c>
    </row>
    <row r="41" spans="1:12" ht="14.25" customHeight="1">
      <c r="A41" s="26" t="s">
        <v>35</v>
      </c>
      <c r="B41" s="3">
        <v>170729</v>
      </c>
      <c r="C41" s="4">
        <v>125079</v>
      </c>
      <c r="D41" s="4">
        <f t="shared" si="1"/>
        <v>295808</v>
      </c>
      <c r="E41" s="4">
        <v>0</v>
      </c>
      <c r="F41" s="5">
        <v>225637</v>
      </c>
      <c r="G41" s="31">
        <v>128133</v>
      </c>
      <c r="H41" s="6">
        <v>332200</v>
      </c>
      <c r="I41" s="32">
        <f t="shared" si="2"/>
        <v>460333</v>
      </c>
      <c r="J41" s="27">
        <v>4948709</v>
      </c>
      <c r="K41" s="4">
        <v>134409</v>
      </c>
      <c r="L41" s="33">
        <f t="shared" si="0"/>
        <v>2.7160416989562326</v>
      </c>
    </row>
    <row r="42" spans="1:12" ht="14.25" customHeight="1">
      <c r="A42" s="26" t="s">
        <v>36</v>
      </c>
      <c r="B42" s="3">
        <v>243650</v>
      </c>
      <c r="C42" s="4">
        <v>0</v>
      </c>
      <c r="D42" s="4">
        <f t="shared" si="1"/>
        <v>243650</v>
      </c>
      <c r="E42" s="4">
        <v>14590</v>
      </c>
      <c r="F42" s="5">
        <v>168856</v>
      </c>
      <c r="G42" s="31">
        <v>204799</v>
      </c>
      <c r="H42" s="6">
        <v>432700</v>
      </c>
      <c r="I42" s="32">
        <f t="shared" si="2"/>
        <v>637499</v>
      </c>
      <c r="J42" s="27">
        <v>6499288</v>
      </c>
      <c r="K42" s="4">
        <v>220832</v>
      </c>
      <c r="L42" s="33">
        <f t="shared" si="0"/>
        <v>3.3977875730387699</v>
      </c>
    </row>
    <row r="43" spans="1:12" ht="14.25" customHeight="1">
      <c r="A43" s="26" t="s">
        <v>37</v>
      </c>
      <c r="B43" s="3">
        <v>199712</v>
      </c>
      <c r="C43" s="4">
        <v>0</v>
      </c>
      <c r="D43" s="4">
        <f t="shared" si="1"/>
        <v>199712</v>
      </c>
      <c r="E43" s="4">
        <v>0</v>
      </c>
      <c r="F43" s="5">
        <v>-192854</v>
      </c>
      <c r="G43" s="31">
        <v>50750</v>
      </c>
      <c r="H43" s="6">
        <v>0</v>
      </c>
      <c r="I43" s="32">
        <f t="shared" si="2"/>
        <v>50750</v>
      </c>
      <c r="J43" s="27">
        <v>1750861</v>
      </c>
      <c r="K43" s="4">
        <v>52531</v>
      </c>
      <c r="L43" s="33">
        <f t="shared" si="0"/>
        <v>3.0002952832920489</v>
      </c>
    </row>
    <row r="44" spans="1:12" ht="14.25" customHeight="1">
      <c r="A44" s="26" t="s">
        <v>38</v>
      </c>
      <c r="B44" s="3">
        <v>68196</v>
      </c>
      <c r="C44" s="4">
        <v>494744</v>
      </c>
      <c r="D44" s="4">
        <f t="shared" si="1"/>
        <v>562940</v>
      </c>
      <c r="E44" s="4">
        <v>0</v>
      </c>
      <c r="F44" s="5">
        <v>496946</v>
      </c>
      <c r="G44" s="31">
        <v>5264</v>
      </c>
      <c r="H44" s="6">
        <v>276000</v>
      </c>
      <c r="I44" s="32">
        <f t="shared" si="2"/>
        <v>281264</v>
      </c>
      <c r="J44" s="27">
        <v>1054000</v>
      </c>
      <c r="K44" s="4">
        <v>6903</v>
      </c>
      <c r="L44" s="33">
        <f t="shared" si="0"/>
        <v>0.65493358633776089</v>
      </c>
    </row>
    <row r="45" spans="1:12" ht="14.25" customHeight="1">
      <c r="A45" s="26" t="s">
        <v>39</v>
      </c>
      <c r="B45" s="3">
        <v>159000</v>
      </c>
      <c r="C45" s="4">
        <v>40853</v>
      </c>
      <c r="D45" s="4">
        <f t="shared" si="1"/>
        <v>199853</v>
      </c>
      <c r="E45" s="4">
        <v>0</v>
      </c>
      <c r="F45" s="5">
        <v>53622</v>
      </c>
      <c r="G45" s="31">
        <v>129553</v>
      </c>
      <c r="H45" s="6">
        <v>89050</v>
      </c>
      <c r="I45" s="32">
        <f t="shared" si="2"/>
        <v>218603</v>
      </c>
      <c r="J45" s="27">
        <v>3531327</v>
      </c>
      <c r="K45" s="4">
        <v>130092</v>
      </c>
      <c r="L45" s="33">
        <f t="shared" si="0"/>
        <v>3.6839409094654787</v>
      </c>
    </row>
    <row r="46" spans="1:12" ht="14.25" customHeight="1">
      <c r="A46" s="26" t="s">
        <v>40</v>
      </c>
      <c r="B46" s="3">
        <v>450817</v>
      </c>
      <c r="C46" s="4">
        <v>0</v>
      </c>
      <c r="D46" s="4">
        <f t="shared" si="1"/>
        <v>450817</v>
      </c>
      <c r="E46" s="4">
        <v>0</v>
      </c>
      <c r="F46" s="5">
        <v>-130964</v>
      </c>
      <c r="G46" s="31">
        <v>305068</v>
      </c>
      <c r="H46" s="6">
        <v>1351600</v>
      </c>
      <c r="I46" s="32">
        <f t="shared" si="2"/>
        <v>1656668</v>
      </c>
      <c r="J46" s="27">
        <v>8256585</v>
      </c>
      <c r="K46" s="4">
        <v>305256</v>
      </c>
      <c r="L46" s="33">
        <f t="shared" si="0"/>
        <v>3.6971217519107471</v>
      </c>
    </row>
    <row r="47" spans="1:12" ht="14.25" customHeight="1">
      <c r="A47" s="26" t="s">
        <v>41</v>
      </c>
      <c r="B47" s="3">
        <v>112470</v>
      </c>
      <c r="C47" s="4">
        <v>0</v>
      </c>
      <c r="D47" s="4">
        <f t="shared" si="1"/>
        <v>112470</v>
      </c>
      <c r="E47" s="4">
        <v>13100</v>
      </c>
      <c r="F47" s="5">
        <v>-18961</v>
      </c>
      <c r="G47" s="31">
        <v>43061</v>
      </c>
      <c r="H47" s="6">
        <v>347713</v>
      </c>
      <c r="I47" s="32">
        <f t="shared" si="2"/>
        <v>390774</v>
      </c>
      <c r="J47" s="27">
        <v>2652814</v>
      </c>
      <c r="K47" s="4">
        <v>50344</v>
      </c>
      <c r="L47" s="33">
        <f t="shared" si="0"/>
        <v>1.8977583803463038</v>
      </c>
    </row>
    <row r="48" spans="1:12" ht="14.25" customHeight="1">
      <c r="A48" s="26" t="s">
        <v>42</v>
      </c>
      <c r="B48" s="3">
        <v>3437413</v>
      </c>
      <c r="C48" s="4">
        <v>1419817</v>
      </c>
      <c r="D48" s="4">
        <f t="shared" si="1"/>
        <v>4857230</v>
      </c>
      <c r="E48" s="4">
        <v>307718</v>
      </c>
      <c r="F48" s="5">
        <v>2999398</v>
      </c>
      <c r="G48" s="31">
        <v>4066357</v>
      </c>
      <c r="H48" s="6">
        <v>15728580</v>
      </c>
      <c r="I48" s="32">
        <f t="shared" si="2"/>
        <v>19794937</v>
      </c>
      <c r="J48" s="27">
        <v>109629257</v>
      </c>
      <c r="K48" s="4">
        <v>4150623</v>
      </c>
      <c r="L48" s="33">
        <f t="shared" si="0"/>
        <v>3.7860541187467867</v>
      </c>
    </row>
    <row r="49" spans="1:12" ht="14.25" customHeight="1">
      <c r="A49" s="26" t="s">
        <v>43</v>
      </c>
      <c r="B49" s="3">
        <v>288925</v>
      </c>
      <c r="C49" s="4">
        <v>0</v>
      </c>
      <c r="D49" s="4">
        <f t="shared" si="1"/>
        <v>288925</v>
      </c>
      <c r="E49" s="4">
        <v>20750</v>
      </c>
      <c r="F49" s="5">
        <v>-54381</v>
      </c>
      <c r="G49" s="31">
        <v>277784</v>
      </c>
      <c r="H49" s="6">
        <v>775255</v>
      </c>
      <c r="I49" s="32">
        <f t="shared" si="2"/>
        <v>1053039</v>
      </c>
      <c r="J49" s="27">
        <v>9892507</v>
      </c>
      <c r="K49" s="4">
        <v>281501</v>
      </c>
      <c r="L49" s="33">
        <f t="shared" si="0"/>
        <v>2.8455981886088129</v>
      </c>
    </row>
    <row r="50" spans="1:12" ht="14.25" customHeight="1">
      <c r="A50" s="26" t="s">
        <v>44</v>
      </c>
      <c r="B50" s="3">
        <v>19155</v>
      </c>
      <c r="C50" s="4">
        <v>0</v>
      </c>
      <c r="D50" s="4">
        <f t="shared" si="1"/>
        <v>19155</v>
      </c>
      <c r="E50" s="4">
        <v>13196</v>
      </c>
      <c r="F50" s="5">
        <v>-15770</v>
      </c>
      <c r="G50" s="31">
        <v>5800</v>
      </c>
      <c r="H50" s="6">
        <v>11650</v>
      </c>
      <c r="I50" s="32">
        <f t="shared" si="2"/>
        <v>17450</v>
      </c>
      <c r="J50" s="27">
        <v>316550</v>
      </c>
      <c r="K50" s="4">
        <v>6421</v>
      </c>
      <c r="L50" s="33">
        <f t="shared" si="0"/>
        <v>2.0284315274048335</v>
      </c>
    </row>
    <row r="51" spans="1:12" ht="14.25" customHeight="1">
      <c r="A51" s="26" t="s">
        <v>45</v>
      </c>
      <c r="B51" s="3">
        <v>52906</v>
      </c>
      <c r="C51" s="4">
        <v>72218</v>
      </c>
      <c r="D51" s="4">
        <f t="shared" si="1"/>
        <v>125124</v>
      </c>
      <c r="E51" s="4">
        <v>7535</v>
      </c>
      <c r="F51" s="5">
        <v>97770</v>
      </c>
      <c r="G51" s="31">
        <v>35570</v>
      </c>
      <c r="H51" s="6">
        <v>321580</v>
      </c>
      <c r="I51" s="32">
        <f t="shared" si="2"/>
        <v>357150</v>
      </c>
      <c r="J51" s="27">
        <v>1466940</v>
      </c>
      <c r="K51" s="4">
        <v>37492</v>
      </c>
      <c r="L51" s="33">
        <f t="shared" si="0"/>
        <v>2.5557964197581362</v>
      </c>
    </row>
    <row r="52" spans="1:12" ht="14.25" customHeight="1">
      <c r="A52" s="26" t="s">
        <v>46</v>
      </c>
      <c r="B52" s="3">
        <v>63252</v>
      </c>
      <c r="C52" s="4">
        <v>61681</v>
      </c>
      <c r="D52" s="4">
        <f t="shared" si="1"/>
        <v>124933</v>
      </c>
      <c r="E52" s="4">
        <v>19935</v>
      </c>
      <c r="F52" s="5">
        <v>78364</v>
      </c>
      <c r="G52" s="31">
        <v>31432</v>
      </c>
      <c r="H52" s="6">
        <v>92692</v>
      </c>
      <c r="I52" s="32">
        <f t="shared" si="2"/>
        <v>124124</v>
      </c>
      <c r="J52" s="27">
        <v>2044392</v>
      </c>
      <c r="K52" s="4">
        <v>32977</v>
      </c>
      <c r="L52" s="33">
        <f t="shared" si="0"/>
        <v>1.613046812939984</v>
      </c>
    </row>
    <row r="53" spans="1:12" ht="14.25" customHeight="1">
      <c r="A53" s="26" t="s">
        <v>47</v>
      </c>
      <c r="B53" s="3">
        <v>336714</v>
      </c>
      <c r="C53" s="4">
        <v>293859</v>
      </c>
      <c r="D53" s="4">
        <f t="shared" si="1"/>
        <v>630573</v>
      </c>
      <c r="E53" s="4">
        <v>85667</v>
      </c>
      <c r="F53" s="5">
        <v>322647</v>
      </c>
      <c r="G53" s="31">
        <v>186203</v>
      </c>
      <c r="H53" s="6">
        <v>245460</v>
      </c>
      <c r="I53" s="32">
        <f t="shared" si="2"/>
        <v>431663</v>
      </c>
      <c r="J53" s="27">
        <v>7861446</v>
      </c>
      <c r="K53" s="4">
        <v>190964</v>
      </c>
      <c r="L53" s="33">
        <f t="shared" si="0"/>
        <v>2.4291205460165979</v>
      </c>
    </row>
    <row r="54" spans="1:12" ht="14.25" customHeight="1">
      <c r="A54" s="26" t="s">
        <v>48</v>
      </c>
      <c r="B54" s="3">
        <v>6735</v>
      </c>
      <c r="C54" s="4">
        <v>0</v>
      </c>
      <c r="D54" s="4">
        <f>SUM(B54:C54)</f>
        <v>6735</v>
      </c>
      <c r="E54" s="4">
        <v>0</v>
      </c>
      <c r="F54" s="5">
        <v>83211</v>
      </c>
      <c r="G54" s="31">
        <v>0</v>
      </c>
      <c r="H54" s="6">
        <v>9535</v>
      </c>
      <c r="I54" s="32">
        <f>SUM(G54:H54)</f>
        <v>9535</v>
      </c>
      <c r="J54" s="27">
        <v>51579</v>
      </c>
      <c r="K54" s="4">
        <v>851</v>
      </c>
      <c r="L54" s="33">
        <f t="shared" si="0"/>
        <v>1.6498962756160453</v>
      </c>
    </row>
    <row r="55" spans="1:12" ht="14.25" customHeight="1">
      <c r="A55" s="26" t="s">
        <v>49</v>
      </c>
      <c r="B55" s="3">
        <v>10460749</v>
      </c>
      <c r="C55" s="4">
        <v>0</v>
      </c>
      <c r="D55" s="4">
        <f>SUM(B55:C55)</f>
        <v>10460749</v>
      </c>
      <c r="E55" s="4">
        <v>247880</v>
      </c>
      <c r="F55" s="5">
        <v>-1880687</v>
      </c>
      <c r="G55" s="31">
        <v>12797894</v>
      </c>
      <c r="H55" s="6">
        <v>18488520</v>
      </c>
      <c r="I55" s="32">
        <f>SUM(G55:H55)</f>
        <v>31286414</v>
      </c>
      <c r="J55" s="27">
        <v>390392052</v>
      </c>
      <c r="K55" s="4">
        <v>12950844</v>
      </c>
      <c r="L55" s="33">
        <f t="shared" si="0"/>
        <v>3.3173943817893097</v>
      </c>
    </row>
    <row r="56" spans="1:12" ht="14.25" customHeight="1">
      <c r="A56" s="26" t="s">
        <v>50</v>
      </c>
      <c r="B56" s="3">
        <v>6490</v>
      </c>
      <c r="C56" s="4">
        <v>0</v>
      </c>
      <c r="D56" s="4">
        <f>SUM(B56:C56)</f>
        <v>6490</v>
      </c>
      <c r="E56" s="4">
        <v>400</v>
      </c>
      <c r="F56" s="5">
        <v>40937</v>
      </c>
      <c r="G56" s="31">
        <v>12905</v>
      </c>
      <c r="H56" s="6">
        <v>52070</v>
      </c>
      <c r="I56" s="32">
        <f>SUM(G56:H56)</f>
        <v>64975</v>
      </c>
      <c r="J56" s="27">
        <v>352359</v>
      </c>
      <c r="K56" s="4">
        <v>13379</v>
      </c>
      <c r="L56" s="33">
        <f t="shared" si="0"/>
        <v>3.7969797848217302</v>
      </c>
    </row>
    <row r="57" spans="1:12" ht="14.25" customHeight="1" thickBot="1">
      <c r="A57" s="35" t="s">
        <v>51</v>
      </c>
      <c r="B57" s="7">
        <v>322650</v>
      </c>
      <c r="C57" s="8">
        <v>190255</v>
      </c>
      <c r="D57" s="8">
        <f>SUM(B57:C57)</f>
        <v>512905</v>
      </c>
      <c r="E57" s="8">
        <v>4600</v>
      </c>
      <c r="F57" s="9">
        <v>222783</v>
      </c>
      <c r="G57" s="36">
        <v>149687</v>
      </c>
      <c r="H57" s="10">
        <v>323333</v>
      </c>
      <c r="I57" s="37">
        <f>SUM(G57:H57)</f>
        <v>473020</v>
      </c>
      <c r="J57" s="38">
        <v>6198911</v>
      </c>
      <c r="K57" s="8">
        <v>175330</v>
      </c>
      <c r="L57" s="39">
        <f t="shared" si="0"/>
        <v>2.8284000205842608</v>
      </c>
    </row>
    <row r="58" spans="1:12" ht="20.100000000000001" customHeight="1" thickBot="1">
      <c r="A58" s="40" t="s">
        <v>52</v>
      </c>
      <c r="B58" s="12">
        <f>SUM(B5:B57)</f>
        <v>52947488.349999994</v>
      </c>
      <c r="C58" s="12">
        <f>SUM(C5:C57)</f>
        <v>10912148</v>
      </c>
      <c r="D58" s="12">
        <f>SUM(B58:C58)</f>
        <v>63859636.349999994</v>
      </c>
      <c r="E58" s="12">
        <v>3743888.05</v>
      </c>
      <c r="F58" s="41">
        <f>SUM(F5:F57)</f>
        <v>10119578</v>
      </c>
      <c r="G58" s="42">
        <f>SUM(G5:G57)</f>
        <v>48686363</v>
      </c>
      <c r="H58" s="12">
        <f>SUM(H5:H57)</f>
        <v>152639539</v>
      </c>
      <c r="I58" s="41">
        <f>SUM(G58:H58)</f>
        <v>201325902</v>
      </c>
      <c r="J58" s="42">
        <f>SUM(J5:J57)</f>
        <v>1523158338</v>
      </c>
      <c r="K58" s="12">
        <f>SUM(K5:K57)</f>
        <v>49499864</v>
      </c>
      <c r="L58" s="43">
        <f t="shared" si="0"/>
        <v>3.2498173541823854</v>
      </c>
    </row>
    <row r="59" spans="1:12" ht="18" customHeight="1" thickBot="1">
      <c r="A59" s="40" t="s">
        <v>84</v>
      </c>
      <c r="B59" s="44">
        <v>52534235</v>
      </c>
      <c r="C59" s="44">
        <v>22211059</v>
      </c>
      <c r="D59" s="44">
        <v>74745294</v>
      </c>
      <c r="E59" s="44">
        <v>5068427</v>
      </c>
      <c r="F59" s="45">
        <v>30777131</v>
      </c>
      <c r="G59" s="46">
        <v>40965559.5</v>
      </c>
      <c r="H59" s="44">
        <v>129031191</v>
      </c>
      <c r="I59" s="45">
        <v>169996750.5</v>
      </c>
      <c r="J59" s="46">
        <v>1583371590</v>
      </c>
      <c r="K59" s="44">
        <v>52516495</v>
      </c>
      <c r="L59" s="47">
        <v>3.316751123468118</v>
      </c>
    </row>
    <row r="60" spans="1:12" ht="12.6" customHeight="1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</row>
  </sheetData>
  <sheetProtection sheet="1" objects="1" scenarios="1"/>
  <mergeCells count="7">
    <mergeCell ref="K2:K4"/>
    <mergeCell ref="A2:A4"/>
    <mergeCell ref="B2:B4"/>
    <mergeCell ref="C2:C4"/>
    <mergeCell ref="D2:D4"/>
    <mergeCell ref="I2:I4"/>
    <mergeCell ref="H2:H4"/>
  </mergeCells>
  <phoneticPr fontId="0" type="noConversion"/>
  <pageMargins left="0" right="0" top="0.39370078740157483" bottom="0.59055118110236227" header="0.51181102362204722" footer="0.19685039370078741"/>
  <pageSetup paperSize="9" scale="8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60"/>
  <sheetViews>
    <sheetView zoomScale="160" zoomScaleNormal="16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ColWidth="10.7109375" defaultRowHeight="7.5" customHeight="1"/>
  <cols>
    <col min="1" max="1" width="20.7109375" style="19" customWidth="1"/>
    <col min="2" max="3" width="15.7109375" style="19" customWidth="1"/>
    <col min="4" max="4" width="14.7109375" style="19" customWidth="1"/>
    <col min="5" max="5" width="19.7109375" style="19" customWidth="1"/>
    <col min="6" max="6" width="20.7109375" style="19" customWidth="1"/>
    <col min="7" max="48" width="10.7109375" style="2"/>
    <col min="49" max="16384" width="10.7109375" style="19"/>
  </cols>
  <sheetData>
    <row r="1" spans="1:14" s="1" customFormat="1" ht="20.100000000000001" customHeight="1" thickBot="1">
      <c r="A1" s="13" t="s">
        <v>85</v>
      </c>
      <c r="B1" s="49"/>
      <c r="C1" s="14"/>
      <c r="D1" s="14"/>
      <c r="E1" s="50" t="s">
        <v>96</v>
      </c>
      <c r="F1" s="14"/>
    </row>
    <row r="2" spans="1:14" ht="12.6" customHeight="1">
      <c r="A2" s="51"/>
      <c r="B2" s="73" t="s">
        <v>93</v>
      </c>
      <c r="C2" s="67" t="s">
        <v>95</v>
      </c>
      <c r="D2" s="79" t="s">
        <v>94</v>
      </c>
      <c r="E2" s="73" t="s">
        <v>76</v>
      </c>
      <c r="F2" s="82" t="s">
        <v>77</v>
      </c>
      <c r="H2" s="52" t="s">
        <v>82</v>
      </c>
      <c r="I2" s="53" t="s">
        <v>74</v>
      </c>
      <c r="J2" s="53" t="s">
        <v>74</v>
      </c>
      <c r="K2" s="53" t="s">
        <v>75</v>
      </c>
      <c r="L2" s="53" t="s">
        <v>76</v>
      </c>
      <c r="M2" s="54" t="s">
        <v>86</v>
      </c>
    </row>
    <row r="3" spans="1:14" ht="12.6" customHeight="1">
      <c r="A3" s="55" t="s">
        <v>89</v>
      </c>
      <c r="B3" s="74"/>
      <c r="C3" s="68"/>
      <c r="D3" s="80"/>
      <c r="E3" s="74"/>
      <c r="F3" s="83"/>
      <c r="H3" s="56" t="s">
        <v>83</v>
      </c>
      <c r="I3" s="57" t="s">
        <v>78</v>
      </c>
      <c r="J3" s="57" t="s">
        <v>79</v>
      </c>
      <c r="K3" s="57" t="s">
        <v>80</v>
      </c>
      <c r="L3" s="57"/>
      <c r="M3" s="54" t="s">
        <v>87</v>
      </c>
    </row>
    <row r="4" spans="1:14" ht="12.6" customHeight="1" thickBot="1">
      <c r="A4" s="58"/>
      <c r="B4" s="75"/>
      <c r="C4" s="69"/>
      <c r="D4" s="81"/>
      <c r="E4" s="75"/>
      <c r="F4" s="84"/>
      <c r="H4" s="59">
        <v>40178</v>
      </c>
      <c r="I4" s="57"/>
      <c r="J4" s="57" t="s">
        <v>81</v>
      </c>
      <c r="K4" s="57"/>
      <c r="L4" s="57"/>
      <c r="M4" s="54">
        <v>2009</v>
      </c>
    </row>
    <row r="5" spans="1:14" ht="14.25" customHeight="1">
      <c r="A5" s="26" t="s">
        <v>1</v>
      </c>
      <c r="B5" s="3">
        <f>I5/H5</f>
        <v>761.75386209208079</v>
      </c>
      <c r="C5" s="4">
        <f>J5/H5</f>
        <v>12858.405192114324</v>
      </c>
      <c r="D5" s="5">
        <f>K5/H5</f>
        <v>13620.159054206404</v>
      </c>
      <c r="E5" s="27">
        <f>L5/H5</f>
        <v>1280.7714738413724</v>
      </c>
      <c r="F5" s="5">
        <v>0</v>
      </c>
      <c r="H5" s="60">
        <v>32819</v>
      </c>
      <c r="I5" s="61">
        <v>25000000</v>
      </c>
      <c r="J5" s="61">
        <v>422000000</v>
      </c>
      <c r="K5" s="61">
        <f t="shared" ref="K5:K7" si="0">SUM(I5:J5)</f>
        <v>447000000</v>
      </c>
      <c r="L5" s="61">
        <v>42033639</v>
      </c>
      <c r="M5" s="62">
        <v>42033639</v>
      </c>
      <c r="N5" s="63">
        <f>L5-M5</f>
        <v>0</v>
      </c>
    </row>
    <row r="6" spans="1:14" ht="14.25" customHeight="1">
      <c r="A6" s="26" t="s">
        <v>2</v>
      </c>
      <c r="B6" s="3">
        <f t="shared" ref="B6:B58" si="1">I6/H6</f>
        <v>0</v>
      </c>
      <c r="C6" s="4">
        <f t="shared" ref="C6:C58" si="2">J6/H6</f>
        <v>8558.9278475881638</v>
      </c>
      <c r="D6" s="5">
        <f t="shared" ref="D6:D58" si="3">K6/H6</f>
        <v>8558.9278475881638</v>
      </c>
      <c r="E6" s="27">
        <f t="shared" ref="E6:E58" si="4">L6/H6</f>
        <v>1265.7746250506689</v>
      </c>
      <c r="F6" s="5">
        <v>0</v>
      </c>
      <c r="H6" s="60">
        <v>2467</v>
      </c>
      <c r="I6" s="61">
        <v>0</v>
      </c>
      <c r="J6" s="61">
        <v>21114875</v>
      </c>
      <c r="K6" s="61">
        <f t="shared" si="0"/>
        <v>21114875</v>
      </c>
      <c r="L6" s="61">
        <v>3122666</v>
      </c>
      <c r="M6" s="62">
        <v>3122666</v>
      </c>
      <c r="N6" s="63">
        <f t="shared" ref="N6:N58" si="5">L6-M6</f>
        <v>0</v>
      </c>
    </row>
    <row r="7" spans="1:14" ht="14.25" customHeight="1">
      <c r="A7" s="26" t="s">
        <v>3</v>
      </c>
      <c r="B7" s="3">
        <f t="shared" si="1"/>
        <v>322.06119162640903</v>
      </c>
      <c r="C7" s="4">
        <f t="shared" si="2"/>
        <v>5611.8518518518522</v>
      </c>
      <c r="D7" s="5">
        <f t="shared" si="3"/>
        <v>5933.913043478261</v>
      </c>
      <c r="E7" s="27">
        <f t="shared" si="4"/>
        <v>1078.2373590982286</v>
      </c>
      <c r="F7" s="5">
        <v>0</v>
      </c>
      <c r="H7" s="60">
        <v>3105</v>
      </c>
      <c r="I7" s="61">
        <v>1000000</v>
      </c>
      <c r="J7" s="61">
        <v>17424800</v>
      </c>
      <c r="K7" s="61">
        <f t="shared" si="0"/>
        <v>18424800</v>
      </c>
      <c r="L7" s="61">
        <v>3347927</v>
      </c>
      <c r="M7" s="62">
        <v>3347927</v>
      </c>
      <c r="N7" s="63">
        <f t="shared" si="5"/>
        <v>0</v>
      </c>
    </row>
    <row r="8" spans="1:14" ht="14.25" customHeight="1">
      <c r="A8" s="34" t="s">
        <v>53</v>
      </c>
      <c r="B8" s="3">
        <f t="shared" si="1"/>
        <v>0</v>
      </c>
      <c r="C8" s="4">
        <f t="shared" si="2"/>
        <v>8051.6783360790778</v>
      </c>
      <c r="D8" s="5">
        <f t="shared" si="3"/>
        <v>8051.6783360790778</v>
      </c>
      <c r="E8" s="27">
        <f t="shared" si="4"/>
        <v>1592.9674629324547</v>
      </c>
      <c r="F8" s="5">
        <v>0</v>
      </c>
      <c r="H8" s="60">
        <v>4856</v>
      </c>
      <c r="I8" s="61">
        <v>0</v>
      </c>
      <c r="J8" s="61">
        <v>39098950</v>
      </c>
      <c r="K8" s="61">
        <f>SUM(I8:J8)</f>
        <v>39098950</v>
      </c>
      <c r="L8" s="61">
        <v>7735450</v>
      </c>
      <c r="M8" s="62">
        <v>7735449.9500000002</v>
      </c>
      <c r="N8" s="63">
        <f t="shared" si="5"/>
        <v>4.9999999813735485E-2</v>
      </c>
    </row>
    <row r="9" spans="1:14" ht="14.25" customHeight="1">
      <c r="A9" s="26" t="s">
        <v>4</v>
      </c>
      <c r="B9" s="3">
        <f t="shared" si="1"/>
        <v>8.3095872170439407</v>
      </c>
      <c r="C9" s="4">
        <f t="shared" si="2"/>
        <v>3745.0066577896137</v>
      </c>
      <c r="D9" s="5">
        <f t="shared" si="3"/>
        <v>3753.3162450066579</v>
      </c>
      <c r="E9" s="27">
        <f t="shared" si="4"/>
        <v>2324.7936085219708</v>
      </c>
      <c r="F9" s="5">
        <v>0</v>
      </c>
      <c r="H9" s="60">
        <v>1502</v>
      </c>
      <c r="I9" s="61">
        <v>12481</v>
      </c>
      <c r="J9" s="61">
        <v>5625000</v>
      </c>
      <c r="K9" s="61">
        <f t="shared" ref="K9:K57" si="6">SUM(I9:J9)</f>
        <v>5637481</v>
      </c>
      <c r="L9" s="61">
        <v>3491840</v>
      </c>
      <c r="M9" s="62">
        <v>3491840</v>
      </c>
      <c r="N9" s="63">
        <f t="shared" si="5"/>
        <v>0</v>
      </c>
    </row>
    <row r="10" spans="1:14" ht="14.25" customHeight="1">
      <c r="A10" s="26" t="s">
        <v>5</v>
      </c>
      <c r="B10" s="3">
        <f t="shared" si="1"/>
        <v>0</v>
      </c>
      <c r="C10" s="4">
        <f t="shared" si="2"/>
        <v>3294.9790794979081</v>
      </c>
      <c r="D10" s="5">
        <f t="shared" si="3"/>
        <v>3294.9790794979081</v>
      </c>
      <c r="E10" s="27">
        <f t="shared" si="4"/>
        <v>1696.6051255230125</v>
      </c>
      <c r="F10" s="5">
        <v>0</v>
      </c>
      <c r="H10" s="60">
        <v>1912</v>
      </c>
      <c r="I10" s="61">
        <v>0</v>
      </c>
      <c r="J10" s="61">
        <v>6300000</v>
      </c>
      <c r="K10" s="61">
        <f t="shared" si="6"/>
        <v>6300000</v>
      </c>
      <c r="L10" s="61">
        <v>3243909</v>
      </c>
      <c r="M10" s="62">
        <v>3243909</v>
      </c>
      <c r="N10" s="63">
        <f t="shared" si="5"/>
        <v>0</v>
      </c>
    </row>
    <row r="11" spans="1:14" ht="14.25" customHeight="1">
      <c r="A11" s="26" t="s">
        <v>6</v>
      </c>
      <c r="B11" s="3">
        <f t="shared" si="1"/>
        <v>0</v>
      </c>
      <c r="C11" s="4">
        <f t="shared" si="2"/>
        <v>7893.2624113475176</v>
      </c>
      <c r="D11" s="5">
        <f t="shared" si="3"/>
        <v>7893.2624113475176</v>
      </c>
      <c r="E11" s="27">
        <f t="shared" si="4"/>
        <v>4971.5602836879434</v>
      </c>
      <c r="F11" s="5">
        <v>0</v>
      </c>
      <c r="H11" s="60">
        <v>282</v>
      </c>
      <c r="I11" s="61">
        <v>0</v>
      </c>
      <c r="J11" s="61">
        <v>2225900</v>
      </c>
      <c r="K11" s="61">
        <f t="shared" si="6"/>
        <v>2225900</v>
      </c>
      <c r="L11" s="61">
        <v>1401980</v>
      </c>
      <c r="M11" s="62">
        <v>1401980</v>
      </c>
      <c r="N11" s="63">
        <f t="shared" si="5"/>
        <v>0</v>
      </c>
    </row>
    <row r="12" spans="1:14" ht="14.25" customHeight="1">
      <c r="A12" s="26" t="s">
        <v>7</v>
      </c>
      <c r="B12" s="3">
        <f t="shared" si="1"/>
        <v>4.2947558770343583E-3</v>
      </c>
      <c r="C12" s="4">
        <f t="shared" si="2"/>
        <v>7840.3015370705243</v>
      </c>
      <c r="D12" s="5">
        <f t="shared" si="3"/>
        <v>7840.3058318264011</v>
      </c>
      <c r="E12" s="27">
        <f t="shared" si="4"/>
        <v>830.8596292947559</v>
      </c>
      <c r="F12" s="5">
        <v>0</v>
      </c>
      <c r="H12" s="60">
        <v>4424</v>
      </c>
      <c r="I12" s="61">
        <v>19</v>
      </c>
      <c r="J12" s="61">
        <v>34685494</v>
      </c>
      <c r="K12" s="61">
        <f t="shared" si="6"/>
        <v>34685513</v>
      </c>
      <c r="L12" s="61">
        <v>3675723</v>
      </c>
      <c r="M12" s="62">
        <v>3675723</v>
      </c>
      <c r="N12" s="63">
        <f t="shared" si="5"/>
        <v>0</v>
      </c>
    </row>
    <row r="13" spans="1:14" ht="14.25" customHeight="1">
      <c r="A13" s="26" t="s">
        <v>8</v>
      </c>
      <c r="B13" s="3">
        <f t="shared" si="1"/>
        <v>662.84551148225466</v>
      </c>
      <c r="C13" s="4">
        <f t="shared" si="2"/>
        <v>12665.381002087683</v>
      </c>
      <c r="D13" s="5">
        <f t="shared" si="3"/>
        <v>13328.226513569938</v>
      </c>
      <c r="E13" s="27">
        <f t="shared" si="4"/>
        <v>4452.661795407098</v>
      </c>
      <c r="F13" s="5">
        <v>0</v>
      </c>
      <c r="H13" s="60">
        <v>958</v>
      </c>
      <c r="I13" s="61">
        <v>635006</v>
      </c>
      <c r="J13" s="61">
        <v>12133435</v>
      </c>
      <c r="K13" s="61">
        <f t="shared" si="6"/>
        <v>12768441</v>
      </c>
      <c r="L13" s="61">
        <v>4265650</v>
      </c>
      <c r="M13" s="62">
        <v>4265650</v>
      </c>
      <c r="N13" s="63">
        <f t="shared" si="5"/>
        <v>0</v>
      </c>
    </row>
    <row r="14" spans="1:14" ht="14.25" customHeight="1">
      <c r="A14" s="26" t="s">
        <v>9</v>
      </c>
      <c r="B14" s="3">
        <f t="shared" si="1"/>
        <v>161.21924703040065</v>
      </c>
      <c r="C14" s="4">
        <f t="shared" si="2"/>
        <v>8451.3791020736862</v>
      </c>
      <c r="D14" s="5">
        <f t="shared" si="3"/>
        <v>8612.5983491040861</v>
      </c>
      <c r="E14" s="27">
        <f t="shared" si="4"/>
        <v>483.08153815180191</v>
      </c>
      <c r="F14" s="5">
        <v>0</v>
      </c>
      <c r="H14" s="60">
        <v>4967</v>
      </c>
      <c r="I14" s="61">
        <v>800776</v>
      </c>
      <c r="J14" s="61">
        <v>41978000</v>
      </c>
      <c r="K14" s="61">
        <f t="shared" si="6"/>
        <v>42778776</v>
      </c>
      <c r="L14" s="61">
        <v>2399466</v>
      </c>
      <c r="M14" s="62">
        <v>2399466</v>
      </c>
      <c r="N14" s="63">
        <f t="shared" si="5"/>
        <v>0</v>
      </c>
    </row>
    <row r="15" spans="1:14" ht="14.25" customHeight="1">
      <c r="A15" s="26" t="s">
        <v>10</v>
      </c>
      <c r="B15" s="3">
        <f t="shared" si="1"/>
        <v>0</v>
      </c>
      <c r="C15" s="4">
        <f t="shared" si="2"/>
        <v>5086.2450243255198</v>
      </c>
      <c r="D15" s="5">
        <f t="shared" si="3"/>
        <v>5086.2450243255198</v>
      </c>
      <c r="E15" s="27">
        <f t="shared" si="4"/>
        <v>2100.6503759398497</v>
      </c>
      <c r="F15" s="5">
        <v>0</v>
      </c>
      <c r="H15" s="60">
        <v>4522</v>
      </c>
      <c r="I15" s="61">
        <v>0</v>
      </c>
      <c r="J15" s="61">
        <v>23000000</v>
      </c>
      <c r="K15" s="61">
        <f t="shared" si="6"/>
        <v>23000000</v>
      </c>
      <c r="L15" s="61">
        <v>9499141</v>
      </c>
      <c r="M15" s="62">
        <v>9499141</v>
      </c>
      <c r="N15" s="63">
        <f t="shared" si="5"/>
        <v>0</v>
      </c>
    </row>
    <row r="16" spans="1:14" ht="14.25" customHeight="1">
      <c r="A16" s="26" t="s">
        <v>11</v>
      </c>
      <c r="B16" s="3">
        <f t="shared" si="1"/>
        <v>0</v>
      </c>
      <c r="C16" s="4">
        <f t="shared" si="2"/>
        <v>5314.445438282648</v>
      </c>
      <c r="D16" s="5">
        <f t="shared" si="3"/>
        <v>5314.445438282648</v>
      </c>
      <c r="E16" s="27">
        <f t="shared" si="4"/>
        <v>902.63237924865837</v>
      </c>
      <c r="F16" s="5">
        <v>0</v>
      </c>
      <c r="H16" s="60">
        <v>5590</v>
      </c>
      <c r="I16" s="61">
        <v>0</v>
      </c>
      <c r="J16" s="61">
        <v>29707750</v>
      </c>
      <c r="K16" s="61">
        <f t="shared" si="6"/>
        <v>29707750</v>
      </c>
      <c r="L16" s="61">
        <v>5045715</v>
      </c>
      <c r="M16" s="62">
        <v>5045715</v>
      </c>
      <c r="N16" s="63">
        <f t="shared" si="5"/>
        <v>0</v>
      </c>
    </row>
    <row r="17" spans="1:14" ht="14.25" customHeight="1">
      <c r="A17" s="26" t="s">
        <v>12</v>
      </c>
      <c r="B17" s="3">
        <f t="shared" si="1"/>
        <v>314.46540880503147</v>
      </c>
      <c r="C17" s="4">
        <f t="shared" si="2"/>
        <v>5990.566037735849</v>
      </c>
      <c r="D17" s="5">
        <f t="shared" si="3"/>
        <v>6305.0314465408801</v>
      </c>
      <c r="E17" s="27">
        <f t="shared" si="4"/>
        <v>2387.4635220125788</v>
      </c>
      <c r="F17" s="5">
        <v>0</v>
      </c>
      <c r="H17" s="60">
        <v>1590</v>
      </c>
      <c r="I17" s="61">
        <v>500000</v>
      </c>
      <c r="J17" s="61">
        <v>9525000</v>
      </c>
      <c r="K17" s="61">
        <f t="shared" si="6"/>
        <v>10025000</v>
      </c>
      <c r="L17" s="61">
        <v>3796067</v>
      </c>
      <c r="M17" s="62">
        <v>3796067</v>
      </c>
      <c r="N17" s="63">
        <f t="shared" si="5"/>
        <v>0</v>
      </c>
    </row>
    <row r="18" spans="1:14" ht="14.25" customHeight="1">
      <c r="A18" s="26" t="s">
        <v>13</v>
      </c>
      <c r="B18" s="3">
        <f t="shared" si="1"/>
        <v>682.59220103986138</v>
      </c>
      <c r="C18" s="4">
        <f t="shared" si="2"/>
        <v>5954.5493934142114</v>
      </c>
      <c r="D18" s="5">
        <f t="shared" si="3"/>
        <v>6637.1415944540731</v>
      </c>
      <c r="E18" s="27">
        <f t="shared" si="4"/>
        <v>1287.8720970537261</v>
      </c>
      <c r="F18" s="5">
        <v>0</v>
      </c>
      <c r="H18" s="60">
        <v>5770</v>
      </c>
      <c r="I18" s="61">
        <v>3938557</v>
      </c>
      <c r="J18" s="61">
        <v>34357750</v>
      </c>
      <c r="K18" s="61">
        <f t="shared" si="6"/>
        <v>38296307</v>
      </c>
      <c r="L18" s="61">
        <v>7431022</v>
      </c>
      <c r="M18" s="62">
        <v>7431022</v>
      </c>
      <c r="N18" s="63">
        <f t="shared" si="5"/>
        <v>0</v>
      </c>
    </row>
    <row r="19" spans="1:14" ht="14.25" customHeight="1">
      <c r="A19" s="26" t="s">
        <v>14</v>
      </c>
      <c r="B19" s="3">
        <f t="shared" si="1"/>
        <v>0</v>
      </c>
      <c r="C19" s="4">
        <f t="shared" si="2"/>
        <v>6404.2576419213974</v>
      </c>
      <c r="D19" s="5">
        <f t="shared" si="3"/>
        <v>6404.2576419213974</v>
      </c>
      <c r="E19" s="27">
        <f t="shared" si="4"/>
        <v>1541.8229257641922</v>
      </c>
      <c r="F19" s="5">
        <v>0</v>
      </c>
      <c r="H19" s="60">
        <v>4580</v>
      </c>
      <c r="I19" s="61">
        <v>0</v>
      </c>
      <c r="J19" s="61">
        <v>29331500</v>
      </c>
      <c r="K19" s="61">
        <f t="shared" si="6"/>
        <v>29331500</v>
      </c>
      <c r="L19" s="61">
        <v>7061549</v>
      </c>
      <c r="M19" s="62">
        <v>7061549</v>
      </c>
      <c r="N19" s="63">
        <f t="shared" si="5"/>
        <v>0</v>
      </c>
    </row>
    <row r="20" spans="1:14" ht="14.25" customHeight="1">
      <c r="A20" s="26" t="s">
        <v>15</v>
      </c>
      <c r="B20" s="3">
        <f t="shared" si="1"/>
        <v>0</v>
      </c>
      <c r="C20" s="4">
        <f t="shared" si="2"/>
        <v>4521.3638936049801</v>
      </c>
      <c r="D20" s="5">
        <f t="shared" si="3"/>
        <v>4521.3638936049801</v>
      </c>
      <c r="E20" s="27">
        <f t="shared" si="4"/>
        <v>833.82512733446515</v>
      </c>
      <c r="F20" s="5">
        <v>0</v>
      </c>
      <c r="H20" s="60">
        <v>1767</v>
      </c>
      <c r="I20" s="61">
        <v>0</v>
      </c>
      <c r="J20" s="61">
        <v>7989250</v>
      </c>
      <c r="K20" s="61">
        <f t="shared" si="6"/>
        <v>7989250</v>
      </c>
      <c r="L20" s="61">
        <v>1473369</v>
      </c>
      <c r="M20" s="62">
        <v>1473369</v>
      </c>
      <c r="N20" s="63">
        <f t="shared" si="5"/>
        <v>0</v>
      </c>
    </row>
    <row r="21" spans="1:14" ht="14.25" customHeight="1">
      <c r="A21" s="26" t="s">
        <v>16</v>
      </c>
      <c r="B21" s="3">
        <f t="shared" si="1"/>
        <v>0</v>
      </c>
      <c r="C21" s="4">
        <f t="shared" si="2"/>
        <v>5092.6320667284526</v>
      </c>
      <c r="D21" s="5">
        <f t="shared" si="3"/>
        <v>5092.6320667284526</v>
      </c>
      <c r="E21" s="27">
        <f t="shared" si="4"/>
        <v>2081.1390176088971</v>
      </c>
      <c r="F21" s="5">
        <v>0</v>
      </c>
      <c r="H21" s="60">
        <v>1079</v>
      </c>
      <c r="I21" s="61">
        <v>0</v>
      </c>
      <c r="J21" s="61">
        <v>5494950</v>
      </c>
      <c r="K21" s="61">
        <f t="shared" si="6"/>
        <v>5494950</v>
      </c>
      <c r="L21" s="61">
        <v>2245549</v>
      </c>
      <c r="M21" s="62">
        <v>2245549</v>
      </c>
      <c r="N21" s="63">
        <f t="shared" si="5"/>
        <v>0</v>
      </c>
    </row>
    <row r="22" spans="1:14" ht="14.25" customHeight="1">
      <c r="A22" s="26" t="s">
        <v>17</v>
      </c>
      <c r="B22" s="3">
        <f t="shared" si="1"/>
        <v>0</v>
      </c>
      <c r="C22" s="4">
        <f t="shared" si="2"/>
        <v>855.73529411764707</v>
      </c>
      <c r="D22" s="5">
        <f t="shared" si="3"/>
        <v>855.73529411764707</v>
      </c>
      <c r="E22" s="27">
        <f t="shared" si="4"/>
        <v>7736.6372549019607</v>
      </c>
      <c r="F22" s="5">
        <v>0</v>
      </c>
      <c r="H22" s="60">
        <v>102</v>
      </c>
      <c r="I22" s="61">
        <v>0</v>
      </c>
      <c r="J22" s="61">
        <v>87285</v>
      </c>
      <c r="K22" s="61">
        <f t="shared" si="6"/>
        <v>87285</v>
      </c>
      <c r="L22" s="61">
        <v>789137</v>
      </c>
      <c r="M22" s="62">
        <v>789137</v>
      </c>
      <c r="N22" s="63">
        <f t="shared" si="5"/>
        <v>0</v>
      </c>
    </row>
    <row r="23" spans="1:14" ht="14.25" customHeight="1">
      <c r="A23" s="26" t="s">
        <v>18</v>
      </c>
      <c r="B23" s="3">
        <f t="shared" si="1"/>
        <v>0</v>
      </c>
      <c r="C23" s="4">
        <f t="shared" si="2"/>
        <v>4878.0327004219407</v>
      </c>
      <c r="D23" s="5">
        <f t="shared" si="3"/>
        <v>4878.0327004219407</v>
      </c>
      <c r="E23" s="27">
        <f t="shared" si="4"/>
        <v>1367.3259493670887</v>
      </c>
      <c r="F23" s="5">
        <v>0</v>
      </c>
      <c r="H23" s="60">
        <v>3792</v>
      </c>
      <c r="I23" s="61">
        <v>0</v>
      </c>
      <c r="J23" s="61">
        <v>18497500</v>
      </c>
      <c r="K23" s="61">
        <f t="shared" si="6"/>
        <v>18497500</v>
      </c>
      <c r="L23" s="61">
        <v>5184900</v>
      </c>
      <c r="M23" s="62">
        <v>5184900</v>
      </c>
      <c r="N23" s="63">
        <f t="shared" si="5"/>
        <v>0</v>
      </c>
    </row>
    <row r="24" spans="1:14" ht="14.25" customHeight="1">
      <c r="A24" s="26" t="s">
        <v>19</v>
      </c>
      <c r="B24" s="3">
        <f t="shared" si="1"/>
        <v>0</v>
      </c>
      <c r="C24" s="4">
        <f t="shared" si="2"/>
        <v>4120.0419727177332</v>
      </c>
      <c r="D24" s="5">
        <f t="shared" si="3"/>
        <v>4120.0419727177332</v>
      </c>
      <c r="E24" s="27">
        <f t="shared" si="4"/>
        <v>1940.2497376705142</v>
      </c>
      <c r="F24" s="5">
        <v>0</v>
      </c>
      <c r="H24" s="60">
        <v>1906</v>
      </c>
      <c r="I24" s="61">
        <v>0</v>
      </c>
      <c r="J24" s="61">
        <v>7852800</v>
      </c>
      <c r="K24" s="61">
        <f t="shared" si="6"/>
        <v>7852800</v>
      </c>
      <c r="L24" s="61">
        <v>3698116</v>
      </c>
      <c r="M24" s="62">
        <v>3698116</v>
      </c>
      <c r="N24" s="63">
        <f t="shared" si="5"/>
        <v>0</v>
      </c>
    </row>
    <row r="25" spans="1:14" ht="14.25" customHeight="1">
      <c r="A25" s="26" t="s">
        <v>20</v>
      </c>
      <c r="B25" s="3">
        <f t="shared" si="1"/>
        <v>0</v>
      </c>
      <c r="C25" s="4">
        <f t="shared" si="2"/>
        <v>4225.8565590519001</v>
      </c>
      <c r="D25" s="5">
        <f t="shared" si="3"/>
        <v>4225.8565590519001</v>
      </c>
      <c r="E25" s="27">
        <f t="shared" si="4"/>
        <v>1576.1659174499387</v>
      </c>
      <c r="F25" s="5">
        <v>0</v>
      </c>
      <c r="H25" s="60">
        <v>2447</v>
      </c>
      <c r="I25" s="61">
        <v>0</v>
      </c>
      <c r="J25" s="61">
        <v>10340671</v>
      </c>
      <c r="K25" s="61">
        <f t="shared" si="6"/>
        <v>10340671</v>
      </c>
      <c r="L25" s="61">
        <v>3856878</v>
      </c>
      <c r="M25" s="62">
        <v>3856878</v>
      </c>
      <c r="N25" s="63">
        <f t="shared" si="5"/>
        <v>0</v>
      </c>
    </row>
    <row r="26" spans="1:14" ht="14.25" customHeight="1">
      <c r="A26" s="26" t="s">
        <v>21</v>
      </c>
      <c r="B26" s="3">
        <f t="shared" si="1"/>
        <v>0</v>
      </c>
      <c r="C26" s="4">
        <f t="shared" si="2"/>
        <v>571.42857142857144</v>
      </c>
      <c r="D26" s="5">
        <f t="shared" si="3"/>
        <v>571.42857142857144</v>
      </c>
      <c r="E26" s="27">
        <f t="shared" si="4"/>
        <v>5441.2380952380954</v>
      </c>
      <c r="F26" s="5">
        <v>0</v>
      </c>
      <c r="H26" s="60">
        <v>210</v>
      </c>
      <c r="I26" s="61">
        <v>0</v>
      </c>
      <c r="J26" s="61">
        <v>120000</v>
      </c>
      <c r="K26" s="61">
        <f t="shared" si="6"/>
        <v>120000</v>
      </c>
      <c r="L26" s="61">
        <v>1142660</v>
      </c>
      <c r="M26" s="62">
        <v>1142660</v>
      </c>
      <c r="N26" s="63">
        <f t="shared" si="5"/>
        <v>0</v>
      </c>
    </row>
    <row r="27" spans="1:14" ht="14.25" customHeight="1">
      <c r="A27" s="26" t="s">
        <v>22</v>
      </c>
      <c r="B27" s="3">
        <f t="shared" si="1"/>
        <v>0</v>
      </c>
      <c r="C27" s="4">
        <f t="shared" si="2"/>
        <v>3516.9491525423728</v>
      </c>
      <c r="D27" s="5">
        <f t="shared" si="3"/>
        <v>3516.9491525423728</v>
      </c>
      <c r="E27" s="27">
        <f t="shared" si="4"/>
        <v>5119.906779661017</v>
      </c>
      <c r="F27" s="5">
        <v>0</v>
      </c>
      <c r="H27" s="60">
        <v>236</v>
      </c>
      <c r="I27" s="61">
        <v>0</v>
      </c>
      <c r="J27" s="61">
        <v>830000</v>
      </c>
      <c r="K27" s="61">
        <f t="shared" si="6"/>
        <v>830000</v>
      </c>
      <c r="L27" s="61">
        <v>1208298</v>
      </c>
      <c r="M27" s="62">
        <v>1208298</v>
      </c>
      <c r="N27" s="63">
        <f t="shared" si="5"/>
        <v>0</v>
      </c>
    </row>
    <row r="28" spans="1:14" ht="14.25" customHeight="1">
      <c r="A28" s="26" t="s">
        <v>23</v>
      </c>
      <c r="B28" s="3">
        <f t="shared" si="1"/>
        <v>0</v>
      </c>
      <c r="C28" s="4">
        <f t="shared" si="2"/>
        <v>10204.72440944882</v>
      </c>
      <c r="D28" s="5">
        <f t="shared" si="3"/>
        <v>10204.72440944882</v>
      </c>
      <c r="E28" s="27">
        <f t="shared" si="4"/>
        <v>3805.48031496063</v>
      </c>
      <c r="F28" s="5">
        <v>0</v>
      </c>
      <c r="H28" s="60">
        <v>254</v>
      </c>
      <c r="I28" s="61">
        <v>0</v>
      </c>
      <c r="J28" s="61">
        <v>2592000</v>
      </c>
      <c r="K28" s="61">
        <f t="shared" si="6"/>
        <v>2592000</v>
      </c>
      <c r="L28" s="61">
        <v>966592</v>
      </c>
      <c r="M28" s="62">
        <v>966592</v>
      </c>
      <c r="N28" s="63">
        <f t="shared" si="5"/>
        <v>0</v>
      </c>
    </row>
    <row r="29" spans="1:14" ht="14.25" customHeight="1">
      <c r="A29" s="34" t="s">
        <v>54</v>
      </c>
      <c r="B29" s="3">
        <f t="shared" si="1"/>
        <v>0</v>
      </c>
      <c r="C29" s="4">
        <f t="shared" si="2"/>
        <v>5111.3184830633281</v>
      </c>
      <c r="D29" s="5">
        <f t="shared" si="3"/>
        <v>5111.3184830633281</v>
      </c>
      <c r="E29" s="27">
        <f t="shared" si="4"/>
        <v>2253.8703055964652</v>
      </c>
      <c r="F29" s="5">
        <v>0</v>
      </c>
      <c r="H29" s="60">
        <v>10864</v>
      </c>
      <c r="I29" s="61">
        <v>0</v>
      </c>
      <c r="J29" s="61">
        <v>55529364</v>
      </c>
      <c r="K29" s="61">
        <f t="shared" si="6"/>
        <v>55529364</v>
      </c>
      <c r="L29" s="61">
        <v>24486047</v>
      </c>
      <c r="M29" s="62">
        <v>24486047</v>
      </c>
      <c r="N29" s="63">
        <f t="shared" si="5"/>
        <v>0</v>
      </c>
    </row>
    <row r="30" spans="1:14" ht="14.25" customHeight="1">
      <c r="A30" s="26" t="s">
        <v>24</v>
      </c>
      <c r="B30" s="3">
        <f t="shared" si="1"/>
        <v>134.60975609756099</v>
      </c>
      <c r="C30" s="4">
        <f t="shared" si="2"/>
        <v>5831.4855875831481</v>
      </c>
      <c r="D30" s="5">
        <f t="shared" si="3"/>
        <v>5966.0953436807094</v>
      </c>
      <c r="E30" s="27">
        <f t="shared" si="4"/>
        <v>9443.2838137472281</v>
      </c>
      <c r="F30" s="5">
        <v>0</v>
      </c>
      <c r="H30" s="60">
        <v>451</v>
      </c>
      <c r="I30" s="61">
        <v>60709</v>
      </c>
      <c r="J30" s="61">
        <v>2630000</v>
      </c>
      <c r="K30" s="61">
        <f t="shared" si="6"/>
        <v>2690709</v>
      </c>
      <c r="L30" s="61">
        <v>4258921</v>
      </c>
      <c r="M30" s="62">
        <v>4258921</v>
      </c>
      <c r="N30" s="63">
        <f t="shared" si="5"/>
        <v>0</v>
      </c>
    </row>
    <row r="31" spans="1:14" ht="14.25" customHeight="1">
      <c r="A31" s="26" t="s">
        <v>25</v>
      </c>
      <c r="B31" s="3">
        <f t="shared" si="1"/>
        <v>61.316109422492403</v>
      </c>
      <c r="C31" s="4">
        <f t="shared" si="2"/>
        <v>11121.337386018236</v>
      </c>
      <c r="D31" s="5">
        <f t="shared" si="3"/>
        <v>11182.653495440729</v>
      </c>
      <c r="E31" s="27">
        <f t="shared" si="4"/>
        <v>2718.8404255319151</v>
      </c>
      <c r="F31" s="5">
        <v>0</v>
      </c>
      <c r="H31" s="60">
        <v>658</v>
      </c>
      <c r="I31" s="61">
        <v>40346</v>
      </c>
      <c r="J31" s="61">
        <v>7317840</v>
      </c>
      <c r="K31" s="61">
        <f t="shared" si="6"/>
        <v>7358186</v>
      </c>
      <c r="L31" s="61">
        <v>1788997</v>
      </c>
      <c r="M31" s="62">
        <v>1788997</v>
      </c>
      <c r="N31" s="63">
        <f t="shared" si="5"/>
        <v>0</v>
      </c>
    </row>
    <row r="32" spans="1:14" ht="14.25" customHeight="1">
      <c r="A32" s="26" t="s">
        <v>26</v>
      </c>
      <c r="B32" s="3">
        <f t="shared" si="1"/>
        <v>831.53181818181815</v>
      </c>
      <c r="C32" s="4">
        <f t="shared" si="2"/>
        <v>4809.659090909091</v>
      </c>
      <c r="D32" s="5">
        <f t="shared" si="3"/>
        <v>5641.1909090909094</v>
      </c>
      <c r="E32" s="27">
        <f t="shared" si="4"/>
        <v>2559.9949999999999</v>
      </c>
      <c r="F32" s="5">
        <v>0</v>
      </c>
      <c r="H32" s="60">
        <v>2200</v>
      </c>
      <c r="I32" s="61">
        <v>1829370</v>
      </c>
      <c r="J32" s="61">
        <v>10581250</v>
      </c>
      <c r="K32" s="61">
        <f t="shared" si="6"/>
        <v>12410620</v>
      </c>
      <c r="L32" s="61">
        <v>5631989</v>
      </c>
      <c r="M32" s="62">
        <v>5631989</v>
      </c>
      <c r="N32" s="63">
        <f t="shared" si="5"/>
        <v>0</v>
      </c>
    </row>
    <row r="33" spans="1:14" ht="14.25" customHeight="1">
      <c r="A33" s="26" t="s">
        <v>27</v>
      </c>
      <c r="B33" s="3">
        <f t="shared" si="1"/>
        <v>0</v>
      </c>
      <c r="C33" s="4">
        <f t="shared" si="2"/>
        <v>4579.2986425339368</v>
      </c>
      <c r="D33" s="5">
        <f t="shared" si="3"/>
        <v>4579.2986425339368</v>
      </c>
      <c r="E33" s="27">
        <f t="shared" si="4"/>
        <v>1490.7505656108597</v>
      </c>
      <c r="F33" s="5">
        <v>0</v>
      </c>
      <c r="H33" s="60">
        <v>1768</v>
      </c>
      <c r="I33" s="61">
        <v>0</v>
      </c>
      <c r="J33" s="61">
        <v>8096200</v>
      </c>
      <c r="K33" s="61">
        <f t="shared" si="6"/>
        <v>8096200</v>
      </c>
      <c r="L33" s="61">
        <v>2635647</v>
      </c>
      <c r="M33" s="62">
        <v>2635647</v>
      </c>
      <c r="N33" s="63">
        <f t="shared" si="5"/>
        <v>0</v>
      </c>
    </row>
    <row r="34" spans="1:14" ht="14.25" customHeight="1">
      <c r="A34" s="26" t="s">
        <v>28</v>
      </c>
      <c r="B34" s="3">
        <f t="shared" si="1"/>
        <v>0</v>
      </c>
      <c r="C34" s="4">
        <f t="shared" si="2"/>
        <v>5480.3426791277261</v>
      </c>
      <c r="D34" s="5">
        <f t="shared" si="3"/>
        <v>5480.3426791277261</v>
      </c>
      <c r="E34" s="27">
        <f t="shared" si="4"/>
        <v>971.85545171339561</v>
      </c>
      <c r="F34" s="5">
        <v>0</v>
      </c>
      <c r="H34" s="60">
        <v>1605</v>
      </c>
      <c r="I34" s="61">
        <v>0</v>
      </c>
      <c r="J34" s="61">
        <v>8795950</v>
      </c>
      <c r="K34" s="61">
        <f t="shared" si="6"/>
        <v>8795950</v>
      </c>
      <c r="L34" s="61">
        <v>1559828</v>
      </c>
      <c r="M34" s="62">
        <v>1559828</v>
      </c>
      <c r="N34" s="63">
        <f t="shared" si="5"/>
        <v>0</v>
      </c>
    </row>
    <row r="35" spans="1:14" ht="14.25" customHeight="1">
      <c r="A35" s="26" t="s">
        <v>29</v>
      </c>
      <c r="B35" s="3">
        <f t="shared" si="1"/>
        <v>0</v>
      </c>
      <c r="C35" s="4">
        <f t="shared" si="2"/>
        <v>5316.3868778280539</v>
      </c>
      <c r="D35" s="5">
        <f t="shared" si="3"/>
        <v>5316.3868778280539</v>
      </c>
      <c r="E35" s="27">
        <f t="shared" si="4"/>
        <v>1832.7556561085973</v>
      </c>
      <c r="F35" s="5">
        <v>0</v>
      </c>
      <c r="H35" s="60">
        <v>442</v>
      </c>
      <c r="I35" s="61">
        <v>0</v>
      </c>
      <c r="J35" s="61">
        <v>2349843</v>
      </c>
      <c r="K35" s="61">
        <f t="shared" si="6"/>
        <v>2349843</v>
      </c>
      <c r="L35" s="61">
        <v>810078</v>
      </c>
      <c r="M35" s="62">
        <v>810078</v>
      </c>
      <c r="N35" s="63">
        <f t="shared" si="5"/>
        <v>0</v>
      </c>
    </row>
    <row r="36" spans="1:14" ht="14.25" customHeight="1">
      <c r="A36" s="26" t="s">
        <v>30</v>
      </c>
      <c r="B36" s="3">
        <f t="shared" si="1"/>
        <v>0</v>
      </c>
      <c r="C36" s="4">
        <f t="shared" si="2"/>
        <v>13515.116279069767</v>
      </c>
      <c r="D36" s="5">
        <f t="shared" si="3"/>
        <v>13515.116279069767</v>
      </c>
      <c r="E36" s="27">
        <f t="shared" si="4"/>
        <v>4821.5348837209303</v>
      </c>
      <c r="F36" s="5">
        <v>0</v>
      </c>
      <c r="H36" s="60">
        <v>215</v>
      </c>
      <c r="I36" s="61">
        <v>0</v>
      </c>
      <c r="J36" s="61">
        <v>2905750</v>
      </c>
      <c r="K36" s="61">
        <f t="shared" si="6"/>
        <v>2905750</v>
      </c>
      <c r="L36" s="61">
        <v>1036630</v>
      </c>
      <c r="M36" s="62">
        <v>1036630</v>
      </c>
      <c r="N36" s="63">
        <f t="shared" si="5"/>
        <v>0</v>
      </c>
    </row>
    <row r="37" spans="1:14" ht="14.25" customHeight="1">
      <c r="A37" s="26" t="s">
        <v>31</v>
      </c>
      <c r="B37" s="3">
        <f t="shared" si="1"/>
        <v>0</v>
      </c>
      <c r="C37" s="4">
        <f t="shared" si="2"/>
        <v>4092.7926421404682</v>
      </c>
      <c r="D37" s="5">
        <f t="shared" si="3"/>
        <v>4092.7926421404682</v>
      </c>
      <c r="E37" s="27">
        <f t="shared" si="4"/>
        <v>3135.9732441471574</v>
      </c>
      <c r="F37" s="5">
        <v>0</v>
      </c>
      <c r="H37" s="60">
        <v>1196</v>
      </c>
      <c r="I37" s="61">
        <v>0</v>
      </c>
      <c r="J37" s="61">
        <v>4894980</v>
      </c>
      <c r="K37" s="61">
        <f t="shared" si="6"/>
        <v>4894980</v>
      </c>
      <c r="L37" s="61">
        <v>3750624</v>
      </c>
      <c r="M37" s="62">
        <v>3750624</v>
      </c>
      <c r="N37" s="63">
        <f t="shared" si="5"/>
        <v>0</v>
      </c>
    </row>
    <row r="38" spans="1:14" ht="14.25" customHeight="1">
      <c r="A38" s="26" t="s">
        <v>32</v>
      </c>
      <c r="B38" s="3">
        <f t="shared" si="1"/>
        <v>0</v>
      </c>
      <c r="C38" s="4">
        <f t="shared" si="2"/>
        <v>12088.650693568727</v>
      </c>
      <c r="D38" s="5">
        <f t="shared" si="3"/>
        <v>12088.650693568727</v>
      </c>
      <c r="E38" s="27">
        <f t="shared" si="4"/>
        <v>1643.4325346784362</v>
      </c>
      <c r="F38" s="5">
        <v>0</v>
      </c>
      <c r="H38" s="60">
        <v>793</v>
      </c>
      <c r="I38" s="61">
        <v>0</v>
      </c>
      <c r="J38" s="61">
        <v>9586300</v>
      </c>
      <c r="K38" s="61">
        <f t="shared" si="6"/>
        <v>9586300</v>
      </c>
      <c r="L38" s="61">
        <v>1303242</v>
      </c>
      <c r="M38" s="62">
        <v>1303242</v>
      </c>
      <c r="N38" s="63">
        <f t="shared" si="5"/>
        <v>0</v>
      </c>
    </row>
    <row r="39" spans="1:14" ht="14.25" customHeight="1">
      <c r="A39" s="26" t="s">
        <v>33</v>
      </c>
      <c r="B39" s="3">
        <f t="shared" si="1"/>
        <v>0</v>
      </c>
      <c r="C39" s="4">
        <f t="shared" si="2"/>
        <v>5581.8505338078294</v>
      </c>
      <c r="D39" s="5">
        <f t="shared" si="3"/>
        <v>5581.8505338078294</v>
      </c>
      <c r="E39" s="27">
        <f t="shared" si="4"/>
        <v>2900.200177935943</v>
      </c>
      <c r="F39" s="5">
        <v>0</v>
      </c>
      <c r="H39" s="60">
        <v>1124</v>
      </c>
      <c r="I39" s="61">
        <v>0</v>
      </c>
      <c r="J39" s="61">
        <v>6274000</v>
      </c>
      <c r="K39" s="61">
        <f t="shared" si="6"/>
        <v>6274000</v>
      </c>
      <c r="L39" s="61">
        <v>3259825</v>
      </c>
      <c r="M39" s="62">
        <v>3259825</v>
      </c>
      <c r="N39" s="63">
        <f t="shared" si="5"/>
        <v>0</v>
      </c>
    </row>
    <row r="40" spans="1:14" ht="14.25" customHeight="1">
      <c r="A40" s="26" t="s">
        <v>34</v>
      </c>
      <c r="B40" s="3">
        <f t="shared" si="1"/>
        <v>2.883495145631068</v>
      </c>
      <c r="C40" s="4">
        <f t="shared" si="2"/>
        <v>807.76699029126212</v>
      </c>
      <c r="D40" s="5">
        <f t="shared" si="3"/>
        <v>810.65048543689318</v>
      </c>
      <c r="E40" s="27">
        <f t="shared" si="4"/>
        <v>10329.68932038835</v>
      </c>
      <c r="F40" s="5">
        <v>0</v>
      </c>
      <c r="H40" s="60">
        <v>103</v>
      </c>
      <c r="I40" s="61">
        <v>297</v>
      </c>
      <c r="J40" s="61">
        <v>83200</v>
      </c>
      <c r="K40" s="61">
        <f t="shared" si="6"/>
        <v>83497</v>
      </c>
      <c r="L40" s="61">
        <v>1063958</v>
      </c>
      <c r="M40" s="62">
        <v>1063957</v>
      </c>
      <c r="N40" s="63">
        <f t="shared" si="5"/>
        <v>1</v>
      </c>
    </row>
    <row r="41" spans="1:14" ht="14.25" customHeight="1">
      <c r="A41" s="26" t="s">
        <v>35</v>
      </c>
      <c r="B41" s="3">
        <f t="shared" si="1"/>
        <v>38.831439393939391</v>
      </c>
      <c r="C41" s="4">
        <f t="shared" si="2"/>
        <v>3085.3535353535353</v>
      </c>
      <c r="D41" s="5">
        <f t="shared" si="3"/>
        <v>3124.1849747474748</v>
      </c>
      <c r="E41" s="27">
        <f t="shared" si="4"/>
        <v>4686.92803030303</v>
      </c>
      <c r="F41" s="5">
        <v>0</v>
      </c>
      <c r="H41" s="60">
        <v>1584</v>
      </c>
      <c r="I41" s="61">
        <v>61509</v>
      </c>
      <c r="J41" s="61">
        <v>4887200</v>
      </c>
      <c r="K41" s="61">
        <f t="shared" si="6"/>
        <v>4948709</v>
      </c>
      <c r="L41" s="61">
        <v>7424094</v>
      </c>
      <c r="M41" s="62">
        <v>7424094</v>
      </c>
      <c r="N41" s="63">
        <f t="shared" si="5"/>
        <v>0</v>
      </c>
    </row>
    <row r="42" spans="1:14" ht="14.25" customHeight="1">
      <c r="A42" s="26" t="s">
        <v>36</v>
      </c>
      <c r="B42" s="3">
        <f t="shared" si="1"/>
        <v>131.00364963503651</v>
      </c>
      <c r="C42" s="4">
        <f t="shared" si="2"/>
        <v>7459.2433090024333</v>
      </c>
      <c r="D42" s="5">
        <f t="shared" si="3"/>
        <v>7590.24695863747</v>
      </c>
      <c r="E42" s="27">
        <f t="shared" si="4"/>
        <v>2789.7335766423357</v>
      </c>
      <c r="F42" s="5">
        <v>0</v>
      </c>
      <c r="H42" s="60">
        <v>822</v>
      </c>
      <c r="I42" s="61">
        <v>107685</v>
      </c>
      <c r="J42" s="61">
        <v>6131498</v>
      </c>
      <c r="K42" s="61">
        <f t="shared" si="6"/>
        <v>6239183</v>
      </c>
      <c r="L42" s="61">
        <v>2293161</v>
      </c>
      <c r="M42" s="62">
        <v>2293161</v>
      </c>
      <c r="N42" s="63">
        <f t="shared" si="5"/>
        <v>0</v>
      </c>
    </row>
    <row r="43" spans="1:14" ht="14.25" customHeight="1">
      <c r="A43" s="26" t="s">
        <v>37</v>
      </c>
      <c r="B43" s="3">
        <f t="shared" si="1"/>
        <v>0</v>
      </c>
      <c r="C43" s="4">
        <f t="shared" si="2"/>
        <v>1774.3979721166033</v>
      </c>
      <c r="D43" s="5">
        <f t="shared" si="3"/>
        <v>1774.3979721166033</v>
      </c>
      <c r="E43" s="27">
        <f t="shared" si="4"/>
        <v>2351.7832699619771</v>
      </c>
      <c r="F43" s="5">
        <v>0</v>
      </c>
      <c r="H43" s="60">
        <v>789</v>
      </c>
      <c r="I43" s="61">
        <v>0</v>
      </c>
      <c r="J43" s="61">
        <v>1400000</v>
      </c>
      <c r="K43" s="61">
        <f t="shared" si="6"/>
        <v>1400000</v>
      </c>
      <c r="L43" s="61">
        <v>1855557</v>
      </c>
      <c r="M43" s="62">
        <v>1855557</v>
      </c>
      <c r="N43" s="63">
        <f t="shared" si="5"/>
        <v>0</v>
      </c>
    </row>
    <row r="44" spans="1:14" ht="14.25" customHeight="1">
      <c r="A44" s="26" t="s">
        <v>38</v>
      </c>
      <c r="B44" s="3">
        <f t="shared" si="1"/>
        <v>0</v>
      </c>
      <c r="C44" s="4">
        <f t="shared" si="2"/>
        <v>2509.5238095238096</v>
      </c>
      <c r="D44" s="5">
        <f t="shared" si="3"/>
        <v>2509.5238095238096</v>
      </c>
      <c r="E44" s="27">
        <f t="shared" si="4"/>
        <v>2857.3214285714284</v>
      </c>
      <c r="F44" s="5">
        <v>0</v>
      </c>
      <c r="H44" s="60">
        <v>420</v>
      </c>
      <c r="I44" s="61">
        <v>0</v>
      </c>
      <c r="J44" s="61">
        <v>1054000</v>
      </c>
      <c r="K44" s="61">
        <f t="shared" si="6"/>
        <v>1054000</v>
      </c>
      <c r="L44" s="61">
        <v>1200075</v>
      </c>
      <c r="M44" s="62">
        <v>1200074</v>
      </c>
      <c r="N44" s="63">
        <f t="shared" si="5"/>
        <v>1</v>
      </c>
    </row>
    <row r="45" spans="1:14" ht="14.25" customHeight="1">
      <c r="A45" s="26" t="s">
        <v>39</v>
      </c>
      <c r="B45" s="3">
        <f t="shared" si="1"/>
        <v>218.07843137254903</v>
      </c>
      <c r="C45" s="4">
        <f t="shared" si="2"/>
        <v>5096.5007541478126</v>
      </c>
      <c r="D45" s="5">
        <f t="shared" si="3"/>
        <v>5314.5791855203624</v>
      </c>
      <c r="E45" s="27">
        <f t="shared" si="4"/>
        <v>3051.7812971342382</v>
      </c>
      <c r="F45" s="5">
        <v>0</v>
      </c>
      <c r="H45" s="60">
        <v>663</v>
      </c>
      <c r="I45" s="61">
        <v>144586</v>
      </c>
      <c r="J45" s="61">
        <v>3378980</v>
      </c>
      <c r="K45" s="61">
        <f t="shared" si="6"/>
        <v>3523566</v>
      </c>
      <c r="L45" s="61">
        <v>2023331</v>
      </c>
      <c r="M45" s="62">
        <v>2023331</v>
      </c>
      <c r="N45" s="63">
        <f t="shared" si="5"/>
        <v>0</v>
      </c>
    </row>
    <row r="46" spans="1:14" ht="14.25" customHeight="1">
      <c r="A46" s="26" t="s">
        <v>40</v>
      </c>
      <c r="B46" s="3">
        <f t="shared" si="1"/>
        <v>0</v>
      </c>
      <c r="C46" s="4">
        <f t="shared" si="2"/>
        <v>5467.0644090305441</v>
      </c>
      <c r="D46" s="5">
        <f t="shared" si="3"/>
        <v>5467.0644090305441</v>
      </c>
      <c r="E46" s="27">
        <f t="shared" si="4"/>
        <v>723.7868525896414</v>
      </c>
      <c r="F46" s="5">
        <v>0</v>
      </c>
      <c r="H46" s="60">
        <v>1506</v>
      </c>
      <c r="I46" s="61">
        <v>0</v>
      </c>
      <c r="J46" s="61">
        <v>8233399</v>
      </c>
      <c r="K46" s="61">
        <f t="shared" si="6"/>
        <v>8233399</v>
      </c>
      <c r="L46" s="61">
        <v>1090023</v>
      </c>
      <c r="M46" s="62">
        <v>1090023</v>
      </c>
      <c r="N46" s="63">
        <f t="shared" si="5"/>
        <v>0</v>
      </c>
    </row>
    <row r="47" spans="1:14" ht="14.25" customHeight="1">
      <c r="A47" s="26" t="s">
        <v>41</v>
      </c>
      <c r="B47" s="3">
        <f t="shared" si="1"/>
        <v>0</v>
      </c>
      <c r="C47" s="4">
        <f t="shared" si="2"/>
        <v>4887.3900184842887</v>
      </c>
      <c r="D47" s="5">
        <f t="shared" si="3"/>
        <v>4887.3900184842887</v>
      </c>
      <c r="E47" s="27">
        <f t="shared" si="4"/>
        <v>1071.9463955637707</v>
      </c>
      <c r="F47" s="5">
        <v>0</v>
      </c>
      <c r="H47" s="60">
        <v>541</v>
      </c>
      <c r="I47" s="61">
        <v>0</v>
      </c>
      <c r="J47" s="61">
        <v>2644078</v>
      </c>
      <c r="K47" s="61">
        <f t="shared" si="6"/>
        <v>2644078</v>
      </c>
      <c r="L47" s="61">
        <v>579923</v>
      </c>
      <c r="M47" s="62">
        <v>579923</v>
      </c>
      <c r="N47" s="63">
        <f t="shared" si="5"/>
        <v>0</v>
      </c>
    </row>
    <row r="48" spans="1:14" ht="14.25" customHeight="1">
      <c r="A48" s="26" t="s">
        <v>42</v>
      </c>
      <c r="B48" s="3">
        <f t="shared" si="1"/>
        <v>0</v>
      </c>
      <c r="C48" s="4">
        <f t="shared" si="2"/>
        <v>10795.309874468716</v>
      </c>
      <c r="D48" s="5">
        <f t="shared" si="3"/>
        <v>10795.309874468716</v>
      </c>
      <c r="E48" s="27">
        <f t="shared" si="4"/>
        <v>2969.2785410694869</v>
      </c>
      <c r="F48" s="5">
        <v>0</v>
      </c>
      <c r="H48" s="60">
        <v>10117</v>
      </c>
      <c r="I48" s="61">
        <v>0</v>
      </c>
      <c r="J48" s="61">
        <v>109216150</v>
      </c>
      <c r="K48" s="61">
        <f t="shared" si="6"/>
        <v>109216150</v>
      </c>
      <c r="L48" s="61">
        <v>30040191</v>
      </c>
      <c r="M48" s="62">
        <v>30040191</v>
      </c>
      <c r="N48" s="63">
        <f t="shared" si="5"/>
        <v>0</v>
      </c>
    </row>
    <row r="49" spans="1:14" ht="14.25" customHeight="1">
      <c r="A49" s="26" t="s">
        <v>43</v>
      </c>
      <c r="B49" s="3">
        <f t="shared" si="1"/>
        <v>0</v>
      </c>
      <c r="C49" s="4">
        <f t="shared" si="2"/>
        <v>8746.7469879518067</v>
      </c>
      <c r="D49" s="5">
        <f t="shared" si="3"/>
        <v>8746.7469879518067</v>
      </c>
      <c r="E49" s="27">
        <f t="shared" si="4"/>
        <v>2523.5097312326229</v>
      </c>
      <c r="F49" s="5">
        <v>0</v>
      </c>
      <c r="H49" s="60">
        <v>1079</v>
      </c>
      <c r="I49" s="61">
        <v>0</v>
      </c>
      <c r="J49" s="61">
        <v>9437740</v>
      </c>
      <c r="K49" s="61">
        <f t="shared" si="6"/>
        <v>9437740</v>
      </c>
      <c r="L49" s="61">
        <v>2722867</v>
      </c>
      <c r="M49" s="62">
        <v>2722867</v>
      </c>
      <c r="N49" s="63">
        <f t="shared" si="5"/>
        <v>0</v>
      </c>
    </row>
    <row r="50" spans="1:14" ht="14.25" customHeight="1">
      <c r="A50" s="26" t="s">
        <v>44</v>
      </c>
      <c r="B50" s="3">
        <f t="shared" si="1"/>
        <v>0</v>
      </c>
      <c r="C50" s="4">
        <f t="shared" si="2"/>
        <v>971.01226993865032</v>
      </c>
      <c r="D50" s="5">
        <f t="shared" si="3"/>
        <v>971.01226993865032</v>
      </c>
      <c r="E50" s="27">
        <f t="shared" si="4"/>
        <v>1972.7484662576687</v>
      </c>
      <c r="F50" s="5">
        <v>0</v>
      </c>
      <c r="H50" s="60">
        <v>326</v>
      </c>
      <c r="I50" s="61">
        <v>0</v>
      </c>
      <c r="J50" s="61">
        <v>316550</v>
      </c>
      <c r="K50" s="61">
        <f t="shared" si="6"/>
        <v>316550</v>
      </c>
      <c r="L50" s="61">
        <v>643116</v>
      </c>
      <c r="M50" s="62">
        <v>643116</v>
      </c>
      <c r="N50" s="63">
        <f t="shared" si="5"/>
        <v>0</v>
      </c>
    </row>
    <row r="51" spans="1:14" ht="14.25" customHeight="1">
      <c r="A51" s="26" t="s">
        <v>45</v>
      </c>
      <c r="B51" s="3">
        <f t="shared" si="1"/>
        <v>0</v>
      </c>
      <c r="C51" s="4">
        <f t="shared" si="2"/>
        <v>2196.0179640718561</v>
      </c>
      <c r="D51" s="5">
        <f t="shared" si="3"/>
        <v>2196.0179640718561</v>
      </c>
      <c r="E51" s="27">
        <f t="shared" si="4"/>
        <v>1921.5538922155688</v>
      </c>
      <c r="F51" s="5">
        <v>0</v>
      </c>
      <c r="H51" s="60">
        <v>668</v>
      </c>
      <c r="I51" s="61">
        <v>0</v>
      </c>
      <c r="J51" s="61">
        <v>1466940</v>
      </c>
      <c r="K51" s="61">
        <f t="shared" si="6"/>
        <v>1466940</v>
      </c>
      <c r="L51" s="61">
        <v>1283598</v>
      </c>
      <c r="M51" s="62">
        <v>1283598</v>
      </c>
      <c r="N51" s="63">
        <f t="shared" si="5"/>
        <v>0</v>
      </c>
    </row>
    <row r="52" spans="1:14" ht="14.25" customHeight="1">
      <c r="A52" s="26" t="s">
        <v>46</v>
      </c>
      <c r="B52" s="3">
        <f t="shared" si="1"/>
        <v>0.75391498881431762</v>
      </c>
      <c r="C52" s="4">
        <f t="shared" si="2"/>
        <v>3895.9395973154365</v>
      </c>
      <c r="D52" s="5">
        <f t="shared" si="3"/>
        <v>3896.6935123042504</v>
      </c>
      <c r="E52" s="27">
        <f t="shared" si="4"/>
        <v>3045.096196868009</v>
      </c>
      <c r="F52" s="5">
        <v>0</v>
      </c>
      <c r="H52" s="60">
        <v>447</v>
      </c>
      <c r="I52" s="61">
        <v>337</v>
      </c>
      <c r="J52" s="61">
        <v>1741485</v>
      </c>
      <c r="K52" s="61">
        <f t="shared" si="6"/>
        <v>1741822</v>
      </c>
      <c r="L52" s="61">
        <v>1361158</v>
      </c>
      <c r="M52" s="62">
        <v>1361158</v>
      </c>
      <c r="N52" s="63">
        <f t="shared" si="5"/>
        <v>0</v>
      </c>
    </row>
    <row r="53" spans="1:14" ht="14.25" customHeight="1">
      <c r="A53" s="26" t="s">
        <v>47</v>
      </c>
      <c r="B53" s="3">
        <f t="shared" si="1"/>
        <v>0</v>
      </c>
      <c r="C53" s="4">
        <f t="shared" si="2"/>
        <v>5897.0341614906829</v>
      </c>
      <c r="D53" s="5">
        <f t="shared" si="3"/>
        <v>5897.0341614906829</v>
      </c>
      <c r="E53" s="27">
        <f t="shared" si="4"/>
        <v>1915.2127329192547</v>
      </c>
      <c r="F53" s="5">
        <v>0</v>
      </c>
      <c r="H53" s="60">
        <v>1288</v>
      </c>
      <c r="I53" s="61">
        <v>0</v>
      </c>
      <c r="J53" s="61">
        <v>7595380</v>
      </c>
      <c r="K53" s="61">
        <f t="shared" si="6"/>
        <v>7595380</v>
      </c>
      <c r="L53" s="61">
        <v>2466794</v>
      </c>
      <c r="M53" s="62">
        <v>2466794</v>
      </c>
      <c r="N53" s="63">
        <f t="shared" si="5"/>
        <v>0</v>
      </c>
    </row>
    <row r="54" spans="1:14" ht="14.25" customHeight="1">
      <c r="A54" s="26" t="s">
        <v>48</v>
      </c>
      <c r="B54" s="3">
        <f t="shared" si="1"/>
        <v>0</v>
      </c>
      <c r="C54" s="4">
        <f t="shared" si="2"/>
        <v>199.70472440944883</v>
      </c>
      <c r="D54" s="5">
        <f t="shared" si="3"/>
        <v>199.70472440944883</v>
      </c>
      <c r="E54" s="27">
        <f t="shared" si="4"/>
        <v>2765.3503937007872</v>
      </c>
      <c r="F54" s="5">
        <v>0</v>
      </c>
      <c r="H54" s="60">
        <v>254</v>
      </c>
      <c r="I54" s="61">
        <v>0</v>
      </c>
      <c r="J54" s="61">
        <v>50725</v>
      </c>
      <c r="K54" s="61">
        <f t="shared" si="6"/>
        <v>50725</v>
      </c>
      <c r="L54" s="61">
        <v>702399</v>
      </c>
      <c r="M54" s="62">
        <v>702399</v>
      </c>
      <c r="N54" s="63">
        <f t="shared" si="5"/>
        <v>0</v>
      </c>
    </row>
    <row r="55" spans="1:14" ht="14.25" customHeight="1">
      <c r="A55" s="26" t="s">
        <v>49</v>
      </c>
      <c r="B55" s="3">
        <f t="shared" si="1"/>
        <v>0</v>
      </c>
      <c r="C55" s="4">
        <f t="shared" si="2"/>
        <v>10096.890798786653</v>
      </c>
      <c r="D55" s="5">
        <f t="shared" si="3"/>
        <v>10096.890798786653</v>
      </c>
      <c r="E55" s="27">
        <f t="shared" si="4"/>
        <v>759.96596775051887</v>
      </c>
      <c r="F55" s="5">
        <v>0</v>
      </c>
      <c r="H55" s="60">
        <v>37582</v>
      </c>
      <c r="I55" s="61">
        <v>0</v>
      </c>
      <c r="J55" s="61">
        <v>379461350</v>
      </c>
      <c r="K55" s="61">
        <f t="shared" si="6"/>
        <v>379461350</v>
      </c>
      <c r="L55" s="61">
        <v>28561041</v>
      </c>
      <c r="M55" s="62">
        <v>28561041</v>
      </c>
      <c r="N55" s="63">
        <f t="shared" si="5"/>
        <v>0</v>
      </c>
    </row>
    <row r="56" spans="1:14" ht="14.25" customHeight="1">
      <c r="A56" s="26" t="s">
        <v>50</v>
      </c>
      <c r="B56" s="3">
        <f t="shared" si="1"/>
        <v>0</v>
      </c>
      <c r="C56" s="4">
        <f t="shared" si="2"/>
        <v>1512.2703862660944</v>
      </c>
      <c r="D56" s="5">
        <f t="shared" si="3"/>
        <v>1512.2703862660944</v>
      </c>
      <c r="E56" s="27">
        <f t="shared" si="4"/>
        <v>1217.9656652360516</v>
      </c>
      <c r="F56" s="5">
        <v>0</v>
      </c>
      <c r="H56" s="60">
        <v>233</v>
      </c>
      <c r="I56" s="61">
        <v>0</v>
      </c>
      <c r="J56" s="61">
        <v>352359</v>
      </c>
      <c r="K56" s="61">
        <f t="shared" si="6"/>
        <v>352359</v>
      </c>
      <c r="L56" s="61">
        <v>283786</v>
      </c>
      <c r="M56" s="62">
        <v>283786</v>
      </c>
      <c r="N56" s="63">
        <f t="shared" si="5"/>
        <v>0</v>
      </c>
    </row>
    <row r="57" spans="1:14" ht="14.25" customHeight="1" thickBot="1">
      <c r="A57" s="35" t="s">
        <v>51</v>
      </c>
      <c r="B57" s="7">
        <f t="shared" si="1"/>
        <v>0</v>
      </c>
      <c r="C57" s="8">
        <f t="shared" si="2"/>
        <v>6358.7101747173692</v>
      </c>
      <c r="D57" s="9">
        <f t="shared" si="3"/>
        <v>6358.7101747173692</v>
      </c>
      <c r="E57" s="38">
        <f t="shared" si="4"/>
        <v>3565.5251798561153</v>
      </c>
      <c r="F57" s="9">
        <v>0</v>
      </c>
      <c r="H57" s="60">
        <v>973</v>
      </c>
      <c r="I57" s="61">
        <v>0</v>
      </c>
      <c r="J57" s="61">
        <v>6187025</v>
      </c>
      <c r="K57" s="61">
        <f t="shared" si="6"/>
        <v>6187025</v>
      </c>
      <c r="L57" s="61">
        <v>3469256</v>
      </c>
      <c r="M57" s="62">
        <v>3469256</v>
      </c>
      <c r="N57" s="63">
        <f t="shared" si="5"/>
        <v>0</v>
      </c>
    </row>
    <row r="58" spans="1:14" ht="20.100000000000001" customHeight="1" thickBot="1">
      <c r="A58" s="64" t="s">
        <v>52</v>
      </c>
      <c r="B58" s="11">
        <f t="shared" si="1"/>
        <v>198.6155090545133</v>
      </c>
      <c r="C58" s="12">
        <f t="shared" si="2"/>
        <v>8408.0841557655604</v>
      </c>
      <c r="D58" s="65">
        <f t="shared" si="3"/>
        <v>8606.6996648200729</v>
      </c>
      <c r="E58" s="42">
        <f t="shared" si="4"/>
        <v>1557.791763651599</v>
      </c>
      <c r="F58" s="65">
        <v>0</v>
      </c>
      <c r="H58" s="60">
        <f>SUM(H5:H57)</f>
        <v>171848</v>
      </c>
      <c r="I58" s="61">
        <f>SUM(I5:I57)</f>
        <v>34131678</v>
      </c>
      <c r="J58" s="61">
        <f>SUM(J5:J57)</f>
        <v>1444912446</v>
      </c>
      <c r="K58" s="61">
        <f>SUM(I58:J58)</f>
        <v>1479044124</v>
      </c>
      <c r="L58" s="61">
        <f>SUM(L5:L57)</f>
        <v>267703399</v>
      </c>
      <c r="M58" s="62">
        <f>SUM(M5:M57)</f>
        <v>267703396.94999999</v>
      </c>
      <c r="N58" s="63">
        <f t="shared" si="5"/>
        <v>2.050000011920929</v>
      </c>
    </row>
    <row r="59" spans="1:14" ht="18" customHeight="1" thickBot="1">
      <c r="A59" s="64" t="s">
        <v>84</v>
      </c>
      <c r="B59" s="46">
        <v>338.34056185889744</v>
      </c>
      <c r="C59" s="44">
        <v>8675.6843888424028</v>
      </c>
      <c r="D59" s="66">
        <v>9014.0249507012995</v>
      </c>
      <c r="E59" s="46">
        <v>1458.6388994540571</v>
      </c>
      <c r="F59" s="66">
        <v>0</v>
      </c>
      <c r="H59" s="60">
        <v>170897</v>
      </c>
      <c r="I59" s="61"/>
      <c r="J59" s="61"/>
      <c r="K59" s="61"/>
      <c r="L59" s="61"/>
      <c r="M59" s="62"/>
      <c r="N59" s="63"/>
    </row>
    <row r="60" spans="1:14" ht="7.5" customHeight="1">
      <c r="B60" s="48"/>
      <c r="C60" s="48"/>
      <c r="D60" s="48"/>
      <c r="E60" s="48"/>
      <c r="F60" s="48"/>
    </row>
  </sheetData>
  <sheetProtection sheet="1" objects="1" scenarios="1"/>
  <mergeCells count="5">
    <mergeCell ref="B2:B4"/>
    <mergeCell ref="C2:C4"/>
    <mergeCell ref="D2:D4"/>
    <mergeCell ref="E2:E4"/>
    <mergeCell ref="F2:F4"/>
  </mergeCells>
  <pageMargins left="0" right="0" top="0.39370078740157483" bottom="0.59055118110236227" header="0.31496062992125984" footer="0.31496062992125984"/>
  <pageSetup paperSize="9" scale="92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1E41EE0FB504CA906D84A5E1C2617" ma:contentTypeVersion="1" ma:contentTypeDescription="Crée un document." ma:contentTypeScope="" ma:versionID="e48c17dae35b9c0701d2ed8cf1d0938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25</Value>
      <Value>122</Value>
      <Value>121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Etat et droit</TermName>
          <TermId xmlns="http://schemas.microsoft.com/office/infopath/2007/PartnerControls">947cb90d-0fbf-4382-9b7c-7f3e8e6fd3f7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des communes</TermName>
          <TermId xmlns="http://schemas.microsoft.com/office/infopath/2007/PartnerControls">7ef8d52b-6e7a-45c1-ad7f-2791ac69a743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SCOM</TermName>
          <TermId xmlns="http://schemas.microsoft.com/office/infopath/2007/PartnerControls">beaa4e20-5140-4353-9959-2d59772728cb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916C4CA5-098B-44A8-9BFB-4FD44DC97076}"/>
</file>

<file path=customXml/itemProps2.xml><?xml version="1.0" encoding="utf-8"?>
<ds:datastoreItem xmlns:ds="http://schemas.openxmlformats.org/officeDocument/2006/customXml" ds:itemID="{9B3C010B-4F1E-41D0-AEDB-88649F452882}"/>
</file>

<file path=customXml/itemProps3.xml><?xml version="1.0" encoding="utf-8"?>
<ds:datastoreItem xmlns:ds="http://schemas.openxmlformats.org/officeDocument/2006/customXml" ds:itemID="{ADD1730D-2A2F-41A4-8345-A7D6BD01DAD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Amortissement Taux moyen</vt:lpstr>
      <vt:lpstr>Dettes Fortune</vt:lpstr>
      <vt:lpstr>communes</vt:lpstr>
      <vt:lpstr>'Amortissement Taux moyen'!Zone_d_impression</vt:lpstr>
      <vt:lpstr>'Dettes Fortune'!Zone_d_impression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Tamburini Sandro</dc:creator>
  <cp:lastModifiedBy>tamburiniS</cp:lastModifiedBy>
  <cp:lastPrinted>2011-03-25T14:22:40Z</cp:lastPrinted>
  <dcterms:created xsi:type="dcterms:W3CDTF">1997-12-08T10:55:51Z</dcterms:created>
  <dcterms:modified xsi:type="dcterms:W3CDTF">2011-05-31T06:48:38Z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0x01010091C1E41EE0FB504CA906D84A5E1C2617</vt:lpwstr>
  </property>
  <property fmtid="{D5CDD505-2E9C-101B-9397-08002B2CF9AE}" pid="3" name="Entite">
    <vt:lpwstr>122;#Service des communes|7ef8d52b-6e7a-45c1-ad7f-2791ac69a743</vt:lpwstr>
  </property>
  <property fmtid="{D5CDD505-2E9C-101B-9397-08002B2CF9AE}" pid="4" name="Theme">
    <vt:lpwstr>25;#Etat et droit|947cb90d-0fbf-4382-9b7c-7f3e8e6fd3f7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121;#SCOM|beaa4e20-5140-4353-9959-2d59772728cb</vt:lpwstr>
  </property>
</Properties>
</file>