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90" windowWidth="8520" windowHeight="5475" tabRatio="601" activeTab="1"/>
  </bookViews>
  <sheets>
    <sheet name="Indicateur financiers " sheetId="2" r:id="rId1"/>
    <sheet name="Indicateurs complémentaires" sheetId="7" r:id="rId2"/>
    <sheet name="Marge d autofinancement" sheetId="9" r:id="rId3"/>
    <sheet name="Commentaires 1 a 4" sheetId="4" r:id="rId4"/>
    <sheet name="Commnentaires 5 a 7" sheetId="6" r:id="rId5"/>
    <sheet name="Commentaires Complémentaires" sheetId="10" r:id="rId6"/>
  </sheets>
  <definedNames>
    <definedName name="communes" localSheetId="2">#REF!</definedName>
    <definedName name="communes">#REF!</definedName>
    <definedName name="numéros" localSheetId="2">#REF!</definedName>
    <definedName name="numéros">#REF!</definedName>
    <definedName name="_xlnm.Print_Area" localSheetId="3">'Commentaires 1 a 4'!$A$1:$B$63</definedName>
    <definedName name="_xlnm.Print_Area" localSheetId="5">'Commentaires Complémentaires'!$A$1:$B$50</definedName>
    <definedName name="_xlnm.Print_Area" localSheetId="1">'Indicateurs complémentaires'!$A$1:$D$60</definedName>
    <definedName name="_xlnm.Print_Area" localSheetId="2">'Marge d autofinancement'!$A$1:$I$60</definedName>
  </definedNames>
  <calcPr calcId="125725"/>
</workbook>
</file>

<file path=xl/calcChain.xml><?xml version="1.0" encoding="utf-8"?>
<calcChain xmlns="http://schemas.openxmlformats.org/spreadsheetml/2006/main">
  <c r="G59" i="7"/>
  <c r="I59"/>
  <c r="J59"/>
  <c r="F59"/>
  <c r="A60" i="9" l="1"/>
  <c r="A60" i="7"/>
  <c r="H59"/>
  <c r="H58"/>
  <c r="B58" s="1"/>
  <c r="H57"/>
  <c r="B57" s="1"/>
  <c r="H56"/>
  <c r="B56" s="1"/>
  <c r="H55"/>
  <c r="B55" s="1"/>
  <c r="H54"/>
  <c r="B54" s="1"/>
  <c r="H53"/>
  <c r="B53" s="1"/>
  <c r="H52"/>
  <c r="B52" s="1"/>
  <c r="H51"/>
  <c r="B51" s="1"/>
  <c r="H50"/>
  <c r="B50" s="1"/>
  <c r="H49"/>
  <c r="B49" s="1"/>
  <c r="H48"/>
  <c r="B48" s="1"/>
  <c r="H47"/>
  <c r="B47" s="1"/>
  <c r="H46"/>
  <c r="B46" s="1"/>
  <c r="H45"/>
  <c r="B45" s="1"/>
  <c r="H44"/>
  <c r="B44" s="1"/>
  <c r="H43"/>
  <c r="B43" s="1"/>
  <c r="H42"/>
  <c r="B42" s="1"/>
  <c r="H41"/>
  <c r="B41" s="1"/>
  <c r="H40"/>
  <c r="B40" s="1"/>
  <c r="H39"/>
  <c r="B39" s="1"/>
  <c r="H38"/>
  <c r="B38" s="1"/>
  <c r="H37"/>
  <c r="B37" s="1"/>
  <c r="H36"/>
  <c r="B36" s="1"/>
  <c r="H35"/>
  <c r="B35" s="1"/>
  <c r="H34"/>
  <c r="B34" s="1"/>
  <c r="H33"/>
  <c r="B33" s="1"/>
  <c r="H32"/>
  <c r="B32" s="1"/>
  <c r="H31"/>
  <c r="B31" s="1"/>
  <c r="H30"/>
  <c r="B30" s="1"/>
  <c r="H29"/>
  <c r="B29" s="1"/>
  <c r="H28"/>
  <c r="B28" s="1"/>
  <c r="H27"/>
  <c r="B27" s="1"/>
  <c r="H26"/>
  <c r="B26" s="1"/>
  <c r="H25"/>
  <c r="B25" s="1"/>
  <c r="H24"/>
  <c r="B24" s="1"/>
  <c r="H23"/>
  <c r="B23" s="1"/>
  <c r="H22"/>
  <c r="B22" s="1"/>
  <c r="H21"/>
  <c r="B21" s="1"/>
  <c r="H20"/>
  <c r="B20" s="1"/>
  <c r="H19"/>
  <c r="B19" s="1"/>
  <c r="H18"/>
  <c r="B18" s="1"/>
  <c r="H17"/>
  <c r="B17" s="1"/>
  <c r="H16"/>
  <c r="B16" s="1"/>
  <c r="H15"/>
  <c r="B15" s="1"/>
  <c r="H14"/>
  <c r="B14" s="1"/>
  <c r="H13"/>
  <c r="B13" s="1"/>
  <c r="H12"/>
  <c r="B12" s="1"/>
  <c r="H11"/>
  <c r="B11" s="1"/>
  <c r="H10"/>
  <c r="B10" s="1"/>
  <c r="H9"/>
  <c r="B9" s="1"/>
  <c r="H8"/>
  <c r="B8" s="1"/>
  <c r="H7"/>
  <c r="B7" s="1"/>
  <c r="B59"/>
  <c r="H6"/>
  <c r="B6" s="1"/>
  <c r="M59" l="1"/>
  <c r="L59"/>
  <c r="K59"/>
  <c r="C59" s="1"/>
  <c r="N58"/>
  <c r="D58" s="1"/>
  <c r="K58"/>
  <c r="C58" s="1"/>
  <c r="N57"/>
  <c r="D57" s="1"/>
  <c r="K57"/>
  <c r="C57" s="1"/>
  <c r="N56"/>
  <c r="D56" s="1"/>
  <c r="K56"/>
  <c r="C56" s="1"/>
  <c r="N55"/>
  <c r="D55" s="1"/>
  <c r="K55"/>
  <c r="C55" s="1"/>
  <c r="N54"/>
  <c r="D54" s="1"/>
  <c r="K54"/>
  <c r="C54" s="1"/>
  <c r="N53"/>
  <c r="D53" s="1"/>
  <c r="K53"/>
  <c r="C53" s="1"/>
  <c r="N52"/>
  <c r="D52" s="1"/>
  <c r="K52"/>
  <c r="C52" s="1"/>
  <c r="N51"/>
  <c r="D51" s="1"/>
  <c r="K51"/>
  <c r="C51" s="1"/>
  <c r="N50"/>
  <c r="D50" s="1"/>
  <c r="K50"/>
  <c r="C50" s="1"/>
  <c r="N49"/>
  <c r="D49" s="1"/>
  <c r="K49"/>
  <c r="C49" s="1"/>
  <c r="N48"/>
  <c r="D48" s="1"/>
  <c r="K48"/>
  <c r="C48" s="1"/>
  <c r="N47"/>
  <c r="D47" s="1"/>
  <c r="K47"/>
  <c r="C47" s="1"/>
  <c r="N46"/>
  <c r="D46" s="1"/>
  <c r="K46"/>
  <c r="C46" s="1"/>
  <c r="N45"/>
  <c r="D45" s="1"/>
  <c r="K45"/>
  <c r="C45" s="1"/>
  <c r="N44"/>
  <c r="D44" s="1"/>
  <c r="K44"/>
  <c r="C44" s="1"/>
  <c r="N43"/>
  <c r="D43" s="1"/>
  <c r="K43"/>
  <c r="C43" s="1"/>
  <c r="N42"/>
  <c r="D42" s="1"/>
  <c r="K42"/>
  <c r="C42" s="1"/>
  <c r="N41"/>
  <c r="D41" s="1"/>
  <c r="K41"/>
  <c r="C41" s="1"/>
  <c r="N40"/>
  <c r="D40" s="1"/>
  <c r="K40"/>
  <c r="C40" s="1"/>
  <c r="N39"/>
  <c r="D39" s="1"/>
  <c r="K39"/>
  <c r="C39" s="1"/>
  <c r="N38"/>
  <c r="D38" s="1"/>
  <c r="K38"/>
  <c r="C38" s="1"/>
  <c r="N37"/>
  <c r="D37" s="1"/>
  <c r="K37"/>
  <c r="C37" s="1"/>
  <c r="N36"/>
  <c r="D36" s="1"/>
  <c r="K36"/>
  <c r="C36" s="1"/>
  <c r="N35"/>
  <c r="D35" s="1"/>
  <c r="K35"/>
  <c r="C35" s="1"/>
  <c r="N34"/>
  <c r="D34" s="1"/>
  <c r="K34"/>
  <c r="C34" s="1"/>
  <c r="N33"/>
  <c r="D33" s="1"/>
  <c r="K33"/>
  <c r="C33" s="1"/>
  <c r="N32"/>
  <c r="D32" s="1"/>
  <c r="K32"/>
  <c r="C32" s="1"/>
  <c r="N31"/>
  <c r="D31" s="1"/>
  <c r="K31"/>
  <c r="C31" s="1"/>
  <c r="N30"/>
  <c r="D30" s="1"/>
  <c r="K30"/>
  <c r="C30" s="1"/>
  <c r="N29"/>
  <c r="D29" s="1"/>
  <c r="K29"/>
  <c r="C29" s="1"/>
  <c r="N28"/>
  <c r="D28" s="1"/>
  <c r="K28"/>
  <c r="C28" s="1"/>
  <c r="N27"/>
  <c r="D27" s="1"/>
  <c r="K27"/>
  <c r="C27" s="1"/>
  <c r="N26"/>
  <c r="D26" s="1"/>
  <c r="K26"/>
  <c r="C26" s="1"/>
  <c r="N25"/>
  <c r="D25" s="1"/>
  <c r="K25"/>
  <c r="C25" s="1"/>
  <c r="N24"/>
  <c r="D24" s="1"/>
  <c r="K24"/>
  <c r="C24" s="1"/>
  <c r="N23"/>
  <c r="D23" s="1"/>
  <c r="K23"/>
  <c r="C23" s="1"/>
  <c r="N22"/>
  <c r="D22" s="1"/>
  <c r="K22"/>
  <c r="C22" s="1"/>
  <c r="N21"/>
  <c r="D21" s="1"/>
  <c r="K21"/>
  <c r="C21" s="1"/>
  <c r="N20"/>
  <c r="D20" s="1"/>
  <c r="K20"/>
  <c r="C20" s="1"/>
  <c r="N19"/>
  <c r="D19" s="1"/>
  <c r="K19"/>
  <c r="C19" s="1"/>
  <c r="N18"/>
  <c r="D18" s="1"/>
  <c r="K18"/>
  <c r="C18" s="1"/>
  <c r="N17"/>
  <c r="D17" s="1"/>
  <c r="K17"/>
  <c r="C17" s="1"/>
  <c r="N16"/>
  <c r="D16" s="1"/>
  <c r="K16"/>
  <c r="C16" s="1"/>
  <c r="N15"/>
  <c r="D15" s="1"/>
  <c r="K15"/>
  <c r="C15" s="1"/>
  <c r="N14"/>
  <c r="D14" s="1"/>
  <c r="K14"/>
  <c r="C14" s="1"/>
  <c r="N13"/>
  <c r="D13" s="1"/>
  <c r="K13"/>
  <c r="C13" s="1"/>
  <c r="N12"/>
  <c r="D12" s="1"/>
  <c r="K12"/>
  <c r="C12" s="1"/>
  <c r="N11"/>
  <c r="D11" s="1"/>
  <c r="K11"/>
  <c r="C11" s="1"/>
  <c r="N10"/>
  <c r="D10" s="1"/>
  <c r="K10"/>
  <c r="C10" s="1"/>
  <c r="N9"/>
  <c r="D9" s="1"/>
  <c r="K9"/>
  <c r="C9" s="1"/>
  <c r="N8"/>
  <c r="D8" s="1"/>
  <c r="K8"/>
  <c r="C8" s="1"/>
  <c r="N7"/>
  <c r="D7" s="1"/>
  <c r="K7"/>
  <c r="C7" s="1"/>
  <c r="N6"/>
  <c r="D6" s="1"/>
  <c r="K6"/>
  <c r="C6" s="1"/>
  <c r="G59" i="9"/>
  <c r="D59"/>
  <c r="C59"/>
  <c r="B59"/>
  <c r="E58"/>
  <c r="H58" s="1"/>
  <c r="I58" s="1"/>
  <c r="E57"/>
  <c r="H57" s="1"/>
  <c r="I57" s="1"/>
  <c r="E56"/>
  <c r="H56" s="1"/>
  <c r="I56" s="1"/>
  <c r="E55"/>
  <c r="H55" s="1"/>
  <c r="I55" s="1"/>
  <c r="E54"/>
  <c r="H54" s="1"/>
  <c r="I54" s="1"/>
  <c r="E53"/>
  <c r="H53" s="1"/>
  <c r="I53" s="1"/>
  <c r="E52"/>
  <c r="H52" s="1"/>
  <c r="I52" s="1"/>
  <c r="E51"/>
  <c r="H51" s="1"/>
  <c r="I51" s="1"/>
  <c r="E50"/>
  <c r="H50" s="1"/>
  <c r="I50" s="1"/>
  <c r="E49"/>
  <c r="H49" s="1"/>
  <c r="I49" s="1"/>
  <c r="E48"/>
  <c r="H48" s="1"/>
  <c r="I48" s="1"/>
  <c r="E47"/>
  <c r="H47" s="1"/>
  <c r="I47" s="1"/>
  <c r="E46"/>
  <c r="H46" s="1"/>
  <c r="I46" s="1"/>
  <c r="E45"/>
  <c r="H45" s="1"/>
  <c r="I45" s="1"/>
  <c r="E44"/>
  <c r="H44" s="1"/>
  <c r="I44" s="1"/>
  <c r="E43"/>
  <c r="H43" s="1"/>
  <c r="I43" s="1"/>
  <c r="E42"/>
  <c r="H42" s="1"/>
  <c r="I42" s="1"/>
  <c r="E41"/>
  <c r="H41" s="1"/>
  <c r="I41" s="1"/>
  <c r="E40"/>
  <c r="H40" s="1"/>
  <c r="I40" s="1"/>
  <c r="E39"/>
  <c r="H39" s="1"/>
  <c r="I39" s="1"/>
  <c r="E38"/>
  <c r="H38" s="1"/>
  <c r="I38" s="1"/>
  <c r="E37"/>
  <c r="H37" s="1"/>
  <c r="I37" s="1"/>
  <c r="E36"/>
  <c r="H36" s="1"/>
  <c r="I36" s="1"/>
  <c r="E35"/>
  <c r="H35" s="1"/>
  <c r="I35" s="1"/>
  <c r="E34"/>
  <c r="H34" s="1"/>
  <c r="I34" s="1"/>
  <c r="E33"/>
  <c r="H33" s="1"/>
  <c r="I33" s="1"/>
  <c r="E32"/>
  <c r="H32" s="1"/>
  <c r="I32" s="1"/>
  <c r="E31"/>
  <c r="H31" s="1"/>
  <c r="I31" s="1"/>
  <c r="E30"/>
  <c r="H30" s="1"/>
  <c r="I30" s="1"/>
  <c r="E29"/>
  <c r="H29" s="1"/>
  <c r="I29" s="1"/>
  <c r="E28"/>
  <c r="H28" s="1"/>
  <c r="I28" s="1"/>
  <c r="E27"/>
  <c r="H27" s="1"/>
  <c r="I27" s="1"/>
  <c r="E26"/>
  <c r="H26" s="1"/>
  <c r="I26" s="1"/>
  <c r="E25"/>
  <c r="H25" s="1"/>
  <c r="I25" s="1"/>
  <c r="E24"/>
  <c r="H24" s="1"/>
  <c r="I24" s="1"/>
  <c r="E23"/>
  <c r="H23" s="1"/>
  <c r="I23" s="1"/>
  <c r="E22"/>
  <c r="H22" s="1"/>
  <c r="I22" s="1"/>
  <c r="E21"/>
  <c r="H21" s="1"/>
  <c r="I21" s="1"/>
  <c r="E20"/>
  <c r="H20" s="1"/>
  <c r="I20" s="1"/>
  <c r="E19"/>
  <c r="H19" s="1"/>
  <c r="I19" s="1"/>
  <c r="E18"/>
  <c r="H18" s="1"/>
  <c r="I18" s="1"/>
  <c r="E17"/>
  <c r="H17" s="1"/>
  <c r="I17" s="1"/>
  <c r="E16"/>
  <c r="H16" s="1"/>
  <c r="I16" s="1"/>
  <c r="E15"/>
  <c r="H15" s="1"/>
  <c r="I15" s="1"/>
  <c r="E14"/>
  <c r="H14" s="1"/>
  <c r="I14" s="1"/>
  <c r="E13"/>
  <c r="H13" s="1"/>
  <c r="I13" s="1"/>
  <c r="E12"/>
  <c r="H12" s="1"/>
  <c r="I12" s="1"/>
  <c r="E11"/>
  <c r="H11" s="1"/>
  <c r="I11" s="1"/>
  <c r="E10"/>
  <c r="H10" s="1"/>
  <c r="I10" s="1"/>
  <c r="E9"/>
  <c r="H9" s="1"/>
  <c r="I9" s="1"/>
  <c r="E8"/>
  <c r="H8" s="1"/>
  <c r="I8" s="1"/>
  <c r="E7"/>
  <c r="H7" s="1"/>
  <c r="I7" s="1"/>
  <c r="E6"/>
  <c r="H6" s="1"/>
  <c r="I6" s="1"/>
  <c r="N59" i="7" l="1"/>
  <c r="D59" s="1"/>
  <c r="E59" i="9"/>
  <c r="H59" s="1"/>
  <c r="I59" s="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alcChain>
</file>

<file path=xl/sharedStrings.xml><?xml version="1.0" encoding="utf-8"?>
<sst xmlns="http://schemas.openxmlformats.org/spreadsheetml/2006/main" count="397" uniqueCount="264">
  <si>
    <t>Neuchâtel</t>
  </si>
  <si>
    <t>Hauterive</t>
  </si>
  <si>
    <t>Saint-Blaise</t>
  </si>
  <si>
    <t>Cornaux</t>
  </si>
  <si>
    <t>Cressier</t>
  </si>
  <si>
    <t>Enges</t>
  </si>
  <si>
    <t>Le Landeron</t>
  </si>
  <si>
    <t>Lignières</t>
  </si>
  <si>
    <t>Boudry</t>
  </si>
  <si>
    <t>Cortaillod</t>
  </si>
  <si>
    <t>Colombier</t>
  </si>
  <si>
    <t>Auvernier</t>
  </si>
  <si>
    <t>Peseux</t>
  </si>
  <si>
    <t>Corcelles-Cormondrèche</t>
  </si>
  <si>
    <t>Bôle</t>
  </si>
  <si>
    <t>Rochefort</t>
  </si>
  <si>
    <t>Brot-Dessous</t>
  </si>
  <si>
    <t>Bevaix</t>
  </si>
  <si>
    <t>Gorgier</t>
  </si>
  <si>
    <t>Saint-Aubin-Sauges</t>
  </si>
  <si>
    <t>Fresens</t>
  </si>
  <si>
    <t>Montalchez</t>
  </si>
  <si>
    <t>Vaumarcus</t>
  </si>
  <si>
    <t>La Côte-aux-Fées</t>
  </si>
  <si>
    <t>Les Verrières</t>
  </si>
  <si>
    <t>Cernier</t>
  </si>
  <si>
    <t>Chézard-Saint-Martin</t>
  </si>
  <si>
    <t>Dombresson</t>
  </si>
  <si>
    <t>Villiers</t>
  </si>
  <si>
    <t>Le Pâquier</t>
  </si>
  <si>
    <t>Savagnier</t>
  </si>
  <si>
    <t>Fenin-Vilars-Saules</t>
  </si>
  <si>
    <t>Fontaines</t>
  </si>
  <si>
    <t>Engollon</t>
  </si>
  <si>
    <t>Fontainemelon</t>
  </si>
  <si>
    <t>Les Hauts-Geneveys</t>
  </si>
  <si>
    <t>Boudevilliers</t>
  </si>
  <si>
    <t>Valangin</t>
  </si>
  <si>
    <t>Coffrane</t>
  </si>
  <si>
    <t>Les Geneveys/Coffrane</t>
  </si>
  <si>
    <t>Montmollin</t>
  </si>
  <si>
    <t>Le Locle</t>
  </si>
  <si>
    <t>Les Brenets</t>
  </si>
  <si>
    <t>Le Cerneux-Péquignot</t>
  </si>
  <si>
    <t>La Brévine</t>
  </si>
  <si>
    <t>La Chaux-du-Milieu</t>
  </si>
  <si>
    <t>Les Ponts-de-Martel</t>
  </si>
  <si>
    <t>Brot-Plamboz</t>
  </si>
  <si>
    <t>La Chaux-de-Fonds</t>
  </si>
  <si>
    <t>Les Planchettes</t>
  </si>
  <si>
    <t>La Sagne</t>
  </si>
  <si>
    <t>Ensemble des communes</t>
  </si>
  <si>
    <t>La Tène</t>
  </si>
  <si>
    <t>Val-de-Travers</t>
  </si>
  <si>
    <t>en francs</t>
  </si>
  <si>
    <t>par habitant</t>
  </si>
  <si>
    <t>&gt;100</t>
  </si>
  <si>
    <t>Degré d'autofinan-</t>
  </si>
  <si>
    <t>Quotité de la</t>
  </si>
  <si>
    <t>l'investissement net</t>
  </si>
  <si>
    <t>en % des revenus</t>
  </si>
  <si>
    <t>Commentaires</t>
  </si>
  <si>
    <t>Degré d'autofinancement</t>
  </si>
  <si>
    <t>Valeurs indicatives</t>
  </si>
  <si>
    <t>&gt; 100%</t>
  </si>
  <si>
    <t>autofinancement des investissements idéal</t>
  </si>
  <si>
    <t>70% - 100%</t>
  </si>
  <si>
    <t>bon à acceptable</t>
  </si>
  <si>
    <t>0 (zéro)</t>
  </si>
  <si>
    <t>Capacité d'autofinancement:</t>
  </si>
  <si>
    <t>C'est l'autofinancement en pour-cent des revenus du compte de fonctionnement.</t>
  </si>
  <si>
    <t>capacité d'autofinancement bonne</t>
  </si>
  <si>
    <t>10% - 20%</t>
  </si>
  <si>
    <t>moyenne</t>
  </si>
  <si>
    <t>&lt;10%</t>
  </si>
  <si>
    <t>Quotité de la charge financière</t>
  </si>
  <si>
    <t>financier) en pour-cent des revenus du compte de fonctionnement.</t>
  </si>
  <si>
    <t>&lt; 5%</t>
  </si>
  <si>
    <t>charge financière faible</t>
  </si>
  <si>
    <t>5% - 15%</t>
  </si>
  <si>
    <t>supportable</t>
  </si>
  <si>
    <t>15% - 25%</t>
  </si>
  <si>
    <t>&gt; 25%</t>
  </si>
  <si>
    <t>Quotité des intérêts</t>
  </si>
  <si>
    <t>Elle indique la part des revenus consacrée au paiement des intérêts nets.</t>
  </si>
  <si>
    <t>&lt; 2%</t>
  </si>
  <si>
    <t>charge d'intérêts faible</t>
  </si>
  <si>
    <t>2% - 5%</t>
  </si>
  <si>
    <t>5% - 8 %</t>
  </si>
  <si>
    <t>&gt; 8%</t>
  </si>
  <si>
    <t>*Indicateurs harmonisés définis par la Conférence des autorités cantonales de surveillance des</t>
  </si>
  <si>
    <t>finances communales.</t>
  </si>
  <si>
    <t xml:space="preserve">C'est l'autofinancement (amortissements du patrimoine administratif + le résultat de l'exercice) en pour-cent de </t>
  </si>
  <si>
    <t>l'investissement net.</t>
  </si>
  <si>
    <t xml:space="preserve">Il indique la part des nouveaux investissements qui est autofinancée sans devoir recourir à l'emprunt. Comme </t>
  </si>
  <si>
    <t xml:space="preserve">cet indicateur est très dépendant des investissements effectués, il doit, pour avoir un sens, être observé sur </t>
  </si>
  <si>
    <t>plusieurs années.</t>
  </si>
  <si>
    <t>Les valeurs indiquées &gt; 100 n'étaient pas significatives (pas d'investissements ou solde de</t>
  </si>
  <si>
    <t>l'investissement en recette).</t>
  </si>
  <si>
    <t>Les valeurs indiquées par un zéro sont des valeurs négatives (déficit d'exercice plus grand que</t>
  </si>
  <si>
    <t xml:space="preserve"> le total des amortissements), qui sont sans signification.</t>
  </si>
  <si>
    <t xml:space="preserve">Elle indique la mesure dans laquelle la commune peut investir en fonction de sa capacité financière. Autrement </t>
  </si>
  <si>
    <t>dit, elle montre quelle est la part des recettes structurelles de fonctionnement, disponible pour financer</t>
  </si>
  <si>
    <t>directement des investissements.</t>
  </si>
  <si>
    <t xml:space="preserve">C'est la charge financière (intérêts passifs + amortissements ordinaires du patrimoine administratif moins les </t>
  </si>
  <si>
    <t>revenus des biens + les charges des bâtiments du patrimoine financier) en pour-cent des revenus du compte</t>
  </si>
  <si>
    <t>de fonctionnement.</t>
  </si>
  <si>
    <t>Elle indique quelle part des revenus est nécessaire à la couverture des charges financières de la commune.</t>
  </si>
  <si>
    <t>Ce sont les intérêts nets (intérêts passifs moins les revenus des biens + les charges des bâtiments du patrimoine</t>
  </si>
  <si>
    <r>
      <t xml:space="preserve">élevée à très élevée </t>
    </r>
    <r>
      <rPr>
        <b/>
        <sz val="10.5"/>
        <rFont val="Arial"/>
        <family val="2"/>
      </rPr>
      <t>(en gras)</t>
    </r>
  </si>
  <si>
    <t>Quotité des</t>
  </si>
  <si>
    <t>% des revenus</t>
  </si>
  <si>
    <t>Capacité d'auto-</t>
  </si>
  <si>
    <t>Quotité d'investissement</t>
  </si>
  <si>
    <t xml:space="preserve">Dette brute en % </t>
  </si>
  <si>
    <t>des revenus*</t>
  </si>
  <si>
    <t>consolidées*</t>
  </si>
  <si>
    <t xml:space="preserve">Endettement </t>
  </si>
  <si>
    <t>Quotité d'investist</t>
  </si>
  <si>
    <t>en % dépenses</t>
  </si>
  <si>
    <t>Endettement net par habitant</t>
  </si>
  <si>
    <t>C'est le patrimoine financier moins les engagements, divisé par la population.</t>
  </si>
  <si>
    <t>&gt; 1000</t>
  </si>
  <si>
    <t>endettement net faible</t>
  </si>
  <si>
    <t>1000 - 3000</t>
  </si>
  <si>
    <t>moyen</t>
  </si>
  <si>
    <t>3000 - 5000</t>
  </si>
  <si>
    <t>haut</t>
  </si>
  <si>
    <t>&gt; 5000</t>
  </si>
  <si>
    <t>Dette brute par rapport aux revenus</t>
  </si>
  <si>
    <t>&lt; 50%</t>
  </si>
  <si>
    <t>niveau d'endettement très bon</t>
  </si>
  <si>
    <t>50% - 100%</t>
  </si>
  <si>
    <t>bon</t>
  </si>
  <si>
    <t>100% - 150%</t>
  </si>
  <si>
    <t>150% - 200%</t>
  </si>
  <si>
    <t>&gt; 200%</t>
  </si>
  <si>
    <t xml:space="preserve">activité d'investissement peu importante </t>
  </si>
  <si>
    <t>d'importance moyenne</t>
  </si>
  <si>
    <t>20% - 30%</t>
  </si>
  <si>
    <t>importante</t>
  </si>
  <si>
    <t>&gt; 30%</t>
  </si>
  <si>
    <t>Formules de calcul</t>
  </si>
  <si>
    <r>
      <t>mauvais</t>
    </r>
    <r>
      <rPr>
        <b/>
        <sz val="11"/>
        <rFont val="Arial"/>
        <family val="2"/>
      </rPr>
      <t xml:space="preserve"> (en gras)</t>
    </r>
  </si>
  <si>
    <t xml:space="preserve">Il indique le niveau d'endettement net, c'est-à-dire les dettes diminuées du patrimoine  financier, par habitant. La </t>
  </si>
  <si>
    <t>qualité de l'indicateur implique bien entendu une évaluation correcte de ce patrimoine et notamment des biens</t>
  </si>
  <si>
    <t>immobiliers qui en font partie.</t>
  </si>
  <si>
    <t>compte de fonctionnement.</t>
  </si>
  <si>
    <t xml:space="preserve">Ce sont les dettes à court, moyen et long termes, ainsi que les dettes des entités, en pour-cent des revenus du </t>
  </si>
  <si>
    <t xml:space="preserve">Elle indique l'importance de l'endettement de la commune et des entités qui en dépendent, par rapport aux </t>
  </si>
  <si>
    <t>recettes structurelles de fonctionnement.</t>
  </si>
  <si>
    <t>Ce sont les investissements bruts en pour-cent des dépenses consolidées, qui comprennent les charges totales</t>
  </si>
  <si>
    <t>du compte de fonctionnement et les dépenses reportées au bilan, sans les amortissements, les subventions</t>
  </si>
  <si>
    <t>redistribuées, les attributions aux financements spéciaux et les imputations internes.</t>
  </si>
  <si>
    <t>Elle indique l'importance des investissements par rapport aux dépenses consolidées. Elle fournit certes une</t>
  </si>
  <si>
    <t>information utile sur l'activité d'investissement, mais doit, comme le degré d'autofinancement, être observée</t>
  </si>
  <si>
    <t>sur plusieurs années car elle peut fluctuer beaucoup d'une année à l'autre.</t>
  </si>
  <si>
    <t>Les formules de calcul des indicateurs harmonisés sont disponibles sur le site Internet du service des communes</t>
  </si>
  <si>
    <r>
      <rPr>
        <b/>
        <sz val="11"/>
        <color rgb="FFFF0000"/>
        <rFont val="Arial"/>
        <family val="2"/>
      </rPr>
      <t>www.ne.ch/scom</t>
    </r>
    <r>
      <rPr>
        <sz val="11"/>
        <rFont val="Arial"/>
        <family val="2"/>
      </rPr>
      <t xml:space="preserve"> dans la rubrique </t>
    </r>
    <r>
      <rPr>
        <b/>
        <sz val="11"/>
        <rFont val="Arial"/>
        <family val="2"/>
      </rPr>
      <t>Indicateurs financiers qui se trouve dans la partie du site Finances et</t>
    </r>
  </si>
  <si>
    <t>impôts des communes.</t>
  </si>
  <si>
    <t>Poids des intérêts passifs</t>
  </si>
  <si>
    <t>Couverture des charges</t>
  </si>
  <si>
    <t>Dette consolidée par habitant</t>
  </si>
  <si>
    <t>Intérêts passifs en % des recettes</t>
  </si>
  <si>
    <t>Solde du compte de fonctionnement</t>
  </si>
  <si>
    <t>Dettes à moyen et long termes</t>
  </si>
  <si>
    <t>fiscales structurelles</t>
  </si>
  <si>
    <t>en % du total des charges</t>
  </si>
  <si>
    <t>Marge d'autofinancement</t>
  </si>
  <si>
    <t>(au sens restrictif)</t>
  </si>
  <si>
    <t xml:space="preserve">Marge d'autofinancement </t>
  </si>
  <si>
    <t>(au sens large)</t>
  </si>
  <si>
    <t>p/habitant</t>
  </si>
  <si>
    <t>Saint-Aubin</t>
  </si>
  <si>
    <t>Les Geneveys-sur-Coffrane</t>
  </si>
  <si>
    <t>Les Ponts-Martel</t>
  </si>
  <si>
    <t>Communes</t>
  </si>
  <si>
    <t>EXCEDENT</t>
  </si>
  <si>
    <t xml:space="preserve">Poids des </t>
  </si>
  <si>
    <t>CHARGES(-)</t>
  </si>
  <si>
    <t xml:space="preserve">TOTAL </t>
  </si>
  <si>
    <t>Couverture</t>
  </si>
  <si>
    <t>Population</t>
  </si>
  <si>
    <t>Dette consolidée</t>
  </si>
  <si>
    <t>REVENUS</t>
  </si>
  <si>
    <t>CHARGES</t>
  </si>
  <si>
    <t>des charges</t>
  </si>
  <si>
    <t>INTERETS PASSIFS</t>
  </si>
  <si>
    <t>Dettes à long et</t>
  </si>
  <si>
    <t>moyen termes</t>
  </si>
  <si>
    <t>intérêts passifs</t>
  </si>
  <si>
    <t xml:space="preserve">Si le pourcentage est plus grand ou égal à 0%, le compte est équilibré et même </t>
  </si>
  <si>
    <t>excédentaire.</t>
  </si>
  <si>
    <t xml:space="preserve"> </t>
  </si>
  <si>
    <t>Si le pourcentage se situe entre 0% et -2,5%, il y a déficit modéré</t>
  </si>
  <si>
    <t>déficit est exagéré.</t>
  </si>
  <si>
    <r>
      <t xml:space="preserve">Si le pourcentage est supérieur à 20% </t>
    </r>
    <r>
      <rPr>
        <b/>
        <sz val="11"/>
        <rFont val="Arial"/>
        <family val="2"/>
      </rPr>
      <t>(communes indiquées en gras)</t>
    </r>
    <r>
      <rPr>
        <sz val="11"/>
        <rFont val="Arial"/>
        <family val="2"/>
      </rPr>
      <t>, le seuil</t>
    </r>
  </si>
  <si>
    <r>
      <t xml:space="preserve">Si le pourcentage est supérieur à -2,5% </t>
    </r>
    <r>
      <rPr>
        <b/>
        <sz val="11"/>
        <rFont val="Arial"/>
        <family val="2"/>
      </rPr>
      <t>(communes indiquée en gras)</t>
    </r>
    <r>
      <rPr>
        <sz val="11"/>
        <rFont val="Arial"/>
        <family val="2"/>
      </rPr>
      <t>, le</t>
    </r>
  </si>
  <si>
    <t>Cet indicateur calcule la part des recettes fiscales structurelles, consacrée au paiement des intérêts passifs.</t>
  </si>
  <si>
    <t>Il montre une des limites de l'endettement public.</t>
  </si>
  <si>
    <t xml:space="preserve">Dans les recettes fiscales structurelles sont compris les impôts communaux des personnes physiques et </t>
  </si>
  <si>
    <t>morales, les impôts frontaliers les impôts à la source, et les impôts fonciers (voir dans le tableaux "Fiscalité").</t>
  </si>
  <si>
    <t>entre 4 et 9 %</t>
  </si>
  <si>
    <t>&gt; 9%</t>
  </si>
  <si>
    <t>&lt; 4%</t>
  </si>
  <si>
    <t>Si le pourcentage est inférieur à 4%, le seuil d'endettement est faible et la collectivité peut</t>
  </si>
  <si>
    <t>envisager de financer des investissements par un endettement supplémentaire.</t>
  </si>
  <si>
    <t>Si le pourcentage se situe entre 4 et 9%, le seuil d'endettement est moyen et la collectivité</t>
  </si>
  <si>
    <t>doit être attentive à sa capacité d'emprunt.</t>
  </si>
  <si>
    <t>&lt; 70%</t>
  </si>
  <si>
    <r>
      <rPr>
        <sz val="10.5"/>
        <color rgb="FFFF0000"/>
        <rFont val="Arial"/>
        <family val="2"/>
      </rPr>
      <t xml:space="preserve">problématique </t>
    </r>
    <r>
      <rPr>
        <b/>
        <sz val="10.5"/>
        <color rgb="FFFF0000"/>
        <rFont val="Arial"/>
        <family val="2"/>
      </rPr>
      <t>(en gras)</t>
    </r>
    <r>
      <rPr>
        <b/>
        <sz val="10.5"/>
        <rFont val="Arial"/>
        <family val="2"/>
      </rPr>
      <t xml:space="preserve">: </t>
    </r>
    <r>
      <rPr>
        <sz val="10.5"/>
        <rFont val="Arial"/>
        <family val="2"/>
      </rPr>
      <t>il y a forte augmentation de l'endettement.</t>
    </r>
  </si>
  <si>
    <t>&gt; 20%</t>
  </si>
  <si>
    <t>&lt; 10%</t>
  </si>
  <si>
    <t>&gt; -2,5%</t>
  </si>
  <si>
    <t>&lt; 0%</t>
  </si>
  <si>
    <t>entre 0 et -2,5%</t>
  </si>
  <si>
    <t>Cet indicateur, qui met en évidence un équilibre, un déficit ou un boni du compte de fonctionnement, permet</t>
  </si>
  <si>
    <t>d'apprécier l'importance relative d'un déséquilibre éventuel.</t>
  </si>
  <si>
    <t>Cet indicateur donne certes une idée de l'importance de la dette mais il doit s'apprécier avec prudence. Il</t>
  </si>
  <si>
    <t xml:space="preserve">arrive qu'une part de la dette ne soit pas supportée par la commune mais soit répartie entre plusieurs </t>
  </si>
  <si>
    <t>collectivités.</t>
  </si>
  <si>
    <t>Dans les comparaisons intercantonales, il faut également tenir compte des répartitions différentes selon les</t>
  </si>
  <si>
    <t>cantons, des tâches et des charges entre l'Etat et les communes.</t>
  </si>
  <si>
    <t>C'est pourquoi nous nous permettons, s'agissant des normes, de renvoyer à celles fixées pour l'endettement</t>
  </si>
  <si>
    <t>net par la Conférence des autorités cantonales de surveillance des finances communales.</t>
  </si>
  <si>
    <t>Les communes dont la dette est supérieure à la moyenne sont toutefois indiquées en gras.</t>
  </si>
  <si>
    <r>
      <t>faible</t>
    </r>
    <r>
      <rPr>
        <b/>
        <sz val="10.5"/>
        <color rgb="FFFF0000"/>
        <rFont val="Arial"/>
        <family val="2"/>
      </rPr>
      <t xml:space="preserve"> (en gras)</t>
    </r>
  </si>
  <si>
    <r>
      <t>à peine supportable</t>
    </r>
    <r>
      <rPr>
        <b/>
        <sz val="10.5"/>
        <color rgb="FFFF0000"/>
        <rFont val="Arial"/>
        <family val="2"/>
      </rPr>
      <t xml:space="preserve"> (en gras)</t>
    </r>
  </si>
  <si>
    <r>
      <t xml:space="preserve">forte </t>
    </r>
    <r>
      <rPr>
        <b/>
        <sz val="10.5"/>
        <color rgb="FFFF0000"/>
        <rFont val="Arial"/>
        <family val="2"/>
      </rPr>
      <t>(en gras)</t>
    </r>
  </si>
  <si>
    <r>
      <t xml:space="preserve">très forte </t>
    </r>
    <r>
      <rPr>
        <b/>
        <sz val="10.5"/>
        <color rgb="FFFF0000"/>
        <rFont val="Arial"/>
        <family val="2"/>
      </rPr>
      <t>(en gras)</t>
    </r>
  </si>
  <si>
    <r>
      <t>critique</t>
    </r>
    <r>
      <rPr>
        <b/>
        <sz val="11"/>
        <color rgb="FFFF0000"/>
        <rFont val="Arial"/>
        <family val="2"/>
      </rPr>
      <t xml:space="preserve"> (en gras)</t>
    </r>
  </si>
  <si>
    <r>
      <t xml:space="preserve">très haut </t>
    </r>
    <r>
      <rPr>
        <b/>
        <sz val="11"/>
        <color rgb="FFFF0000"/>
        <rFont val="Arial"/>
        <family val="2"/>
      </rPr>
      <t>(en gras)</t>
    </r>
  </si>
  <si>
    <r>
      <t xml:space="preserve">très importante </t>
    </r>
    <r>
      <rPr>
        <b/>
        <sz val="11"/>
        <color rgb="FFFF0000"/>
        <rFont val="Arial"/>
        <family val="2"/>
      </rPr>
      <t>(en gras)</t>
    </r>
  </si>
  <si>
    <t>d'endettement est exagéré. Cette situation bloque tout investissement dont le financement</t>
  </si>
  <si>
    <t>ne pourrait pas être assuré directement par la marge d'autofinancement. Un endettement</t>
  </si>
  <si>
    <t>supplémentaire est exclu.</t>
  </si>
  <si>
    <t>Tableau Fiscalité</t>
  </si>
  <si>
    <t>colonne "i"</t>
  </si>
  <si>
    <t>Résultats nets du compte de fonctionnement</t>
  </si>
  <si>
    <t>Amortis-sements</t>
  </si>
  <si>
    <t>Rembour-sement d'emprunt</t>
  </si>
  <si>
    <t>indicateur No 1</t>
  </si>
  <si>
    <t>indicateur No 2</t>
  </si>
  <si>
    <t>indicateur No 3</t>
  </si>
  <si>
    <t>indicateur No 4</t>
  </si>
  <si>
    <t>indicateur No 5</t>
  </si>
  <si>
    <t>indicateur No 6</t>
  </si>
  <si>
    <t>Marge d'autofinancement:</t>
  </si>
  <si>
    <t xml:space="preserve">Au sens large, elle montre le montant à disposition d'une commune pour autofinancer ses investissements. Elle est représentée par la somme des amortissements et du résultat du compte de fonctionnement. Au sens restrictif, elle déduit de cette somme les remboursements d'emprunts.
</t>
  </si>
  <si>
    <t>Commentaires complémentaires</t>
  </si>
  <si>
    <t>indicateur No 7</t>
  </si>
  <si>
    <t xml:space="preserve">cement en % de </t>
  </si>
  <si>
    <t xml:space="preserve">financement en </t>
  </si>
  <si>
    <t>charge financière</t>
  </si>
  <si>
    <t>intérêts en</t>
  </si>
  <si>
    <t>net p/habitant</t>
  </si>
  <si>
    <t>Niveau d'endet.</t>
  </si>
  <si>
    <t>commentaires (1 à 4 et 5 à 7)</t>
  </si>
  <si>
    <t>Indicateurs financiers harmonisés des communes en 2010</t>
  </si>
  <si>
    <t>Chiffres de 2009</t>
  </si>
  <si>
    <t>Marge d'autofinancement en 2010</t>
  </si>
  <si>
    <t>Population 2010</t>
  </si>
  <si>
    <t>Impôt perçus en 2010</t>
  </si>
  <si>
    <t>au 31.12.2010</t>
  </si>
</sst>
</file>

<file path=xl/styles.xml><?xml version="1.0" encoding="utf-8"?>
<styleSheet xmlns="http://schemas.openxmlformats.org/spreadsheetml/2006/main">
  <numFmts count="4">
    <numFmt numFmtId="164" formatCode="&quot;Fr.&quot;#,##0;&quot;Fr.&quot;\ \-#,##0"/>
    <numFmt numFmtId="165" formatCode="#,##0.0"/>
    <numFmt numFmtId="166" formatCode="0.0"/>
    <numFmt numFmtId="167" formatCode="#,##0_ ;[Red]\-#,##0\ "/>
  </numFmts>
  <fonts count="46">
    <font>
      <sz val="10"/>
      <name val="MS Sans Serif"/>
    </font>
    <font>
      <b/>
      <sz val="8"/>
      <name val="Arial"/>
      <family val="2"/>
    </font>
    <font>
      <sz val="8"/>
      <name val="Arial"/>
      <family val="2"/>
    </font>
    <font>
      <sz val="10"/>
      <name val="Arial"/>
      <family val="2"/>
    </font>
    <font>
      <sz val="7"/>
      <name val="Small Fonts"/>
      <family val="2"/>
    </font>
    <font>
      <sz val="7.5"/>
      <name val="Arial"/>
      <family val="2"/>
    </font>
    <font>
      <b/>
      <sz val="7.5"/>
      <name val="Arial"/>
      <family val="2"/>
    </font>
    <font>
      <b/>
      <i/>
      <sz val="8"/>
      <name val="Arial"/>
      <family val="2"/>
    </font>
    <font>
      <sz val="11"/>
      <name val="Arial"/>
      <family val="2"/>
    </font>
    <font>
      <sz val="11"/>
      <name val="MS Sans Serif"/>
      <family val="2"/>
    </font>
    <font>
      <b/>
      <sz val="11"/>
      <name val="Arial"/>
      <family val="2"/>
    </font>
    <font>
      <b/>
      <sz val="10.5"/>
      <name val="Arial"/>
      <family val="2"/>
    </font>
    <font>
      <sz val="10.5"/>
      <name val="Arial"/>
      <family val="2"/>
    </font>
    <font>
      <b/>
      <i/>
      <sz val="10.5"/>
      <name val="Arial"/>
      <family val="2"/>
    </font>
    <font>
      <b/>
      <sz val="11"/>
      <name val="MS Sans Serif"/>
      <family val="2"/>
    </font>
    <font>
      <b/>
      <sz val="12"/>
      <color rgb="FFFF0000"/>
      <name val="Arial"/>
      <family val="2"/>
    </font>
    <font>
      <sz val="12"/>
      <color rgb="FFFF0000"/>
      <name val="Arial"/>
      <family val="2"/>
    </font>
    <font>
      <b/>
      <sz val="11"/>
      <color rgb="FFFF0000"/>
      <name val="Arial"/>
      <family val="2"/>
    </font>
    <font>
      <b/>
      <sz val="9"/>
      <name val="Arial"/>
      <family val="2"/>
    </font>
    <font>
      <b/>
      <sz val="8"/>
      <color indexed="12"/>
      <name val="Arial"/>
      <family val="2"/>
    </font>
    <font>
      <b/>
      <sz val="7"/>
      <color indexed="12"/>
      <name val="Arial"/>
      <family val="2"/>
    </font>
    <font>
      <b/>
      <sz val="8"/>
      <color indexed="10"/>
      <name val="Arial"/>
      <family val="2"/>
    </font>
    <font>
      <b/>
      <sz val="7"/>
      <color indexed="10"/>
      <name val="Arial"/>
      <family val="2"/>
    </font>
    <font>
      <b/>
      <sz val="10"/>
      <color indexed="12"/>
      <name val="Arial"/>
      <family val="2"/>
    </font>
    <font>
      <sz val="7"/>
      <name val="Arial"/>
      <family val="2"/>
    </font>
    <font>
      <b/>
      <sz val="7"/>
      <name val="Arial"/>
      <family val="2"/>
    </font>
    <font>
      <b/>
      <sz val="10"/>
      <color rgb="FF009900"/>
      <name val="Arial"/>
      <family val="2"/>
    </font>
    <font>
      <b/>
      <sz val="10"/>
      <color rgb="FFFF0000"/>
      <name val="Arial"/>
      <family val="2"/>
    </font>
    <font>
      <b/>
      <sz val="10"/>
      <color rgb="FFFF6600"/>
      <name val="Arial"/>
      <family val="2"/>
    </font>
    <font>
      <b/>
      <sz val="10.5"/>
      <color rgb="FF009900"/>
      <name val="Arial"/>
      <family val="2"/>
    </font>
    <font>
      <b/>
      <sz val="10.5"/>
      <color rgb="FFFF6600"/>
      <name val="Arial"/>
      <family val="2"/>
    </font>
    <font>
      <sz val="10.5"/>
      <color rgb="FFFF0000"/>
      <name val="Arial"/>
      <family val="2"/>
    </font>
    <font>
      <b/>
      <sz val="10.5"/>
      <color rgb="FFFF0000"/>
      <name val="Arial"/>
      <family val="2"/>
    </font>
    <font>
      <b/>
      <sz val="11"/>
      <color rgb="FF009900"/>
      <name val="Arial"/>
      <family val="2"/>
    </font>
    <font>
      <sz val="11"/>
      <color rgb="FFFF0000"/>
      <name val="Arial"/>
      <family val="2"/>
    </font>
    <font>
      <b/>
      <sz val="11"/>
      <color rgb="FFFF6600"/>
      <name val="Arial"/>
      <family val="2"/>
    </font>
    <font>
      <b/>
      <sz val="12"/>
      <color rgb="FF0000FF"/>
      <name val="Arial"/>
      <family val="2"/>
    </font>
    <font>
      <b/>
      <sz val="8"/>
      <color rgb="FFFF0000"/>
      <name val="Arial"/>
      <family val="2"/>
    </font>
    <font>
      <b/>
      <sz val="8"/>
      <color rgb="FF009900"/>
      <name val="Arial"/>
      <family val="2"/>
    </font>
    <font>
      <b/>
      <sz val="8"/>
      <color rgb="FFFF6600"/>
      <name val="Arial"/>
      <family val="2"/>
    </font>
    <font>
      <b/>
      <sz val="10"/>
      <color rgb="FFC00000"/>
      <name val="Arial"/>
      <family val="2"/>
    </font>
    <font>
      <b/>
      <sz val="8.5"/>
      <color rgb="FFFF0000"/>
      <name val="Arial"/>
      <family val="2"/>
    </font>
    <font>
      <b/>
      <sz val="7.5"/>
      <color rgb="FFFF0000"/>
      <name val="Arial"/>
      <family val="2"/>
    </font>
    <font>
      <b/>
      <sz val="14"/>
      <color rgb="FFFF0000"/>
      <name val="Arial"/>
      <family val="2"/>
    </font>
    <font>
      <sz val="14"/>
      <color rgb="FFFF0000"/>
      <name val="Arial"/>
      <family val="2"/>
    </font>
    <font>
      <sz val="14"/>
      <name val="Arial"/>
      <family val="2"/>
    </font>
  </fonts>
  <fills count="6">
    <fill>
      <patternFill patternType="none"/>
    </fill>
    <fill>
      <patternFill patternType="gray125"/>
    </fill>
    <fill>
      <patternFill patternType="solid">
        <fgColor theme="9" tint="0.79998168889431442"/>
        <bgColor indexed="64"/>
      </patternFill>
    </fill>
    <fill>
      <patternFill patternType="solid">
        <fgColor indexed="22"/>
        <bgColor indexed="64"/>
      </patternFill>
    </fill>
    <fill>
      <patternFill patternType="solid">
        <fgColor rgb="FFF2DDDC"/>
        <bgColor indexed="64"/>
      </patternFill>
    </fill>
    <fill>
      <patternFill patternType="solid">
        <fgColor theme="5" tint="0.79998168889431442"/>
        <bgColor indexed="64"/>
      </patternFill>
    </fill>
  </fills>
  <borders count="55">
    <border>
      <left/>
      <right/>
      <top/>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medium">
        <color indexed="64"/>
      </bottom>
      <diagonal/>
    </border>
    <border>
      <left style="thick">
        <color indexed="64"/>
      </left>
      <right style="medium">
        <color rgb="FFFF0000"/>
      </right>
      <top style="medium">
        <color indexed="64"/>
      </top>
      <bottom style="medium">
        <color rgb="FFFF0000"/>
      </bottom>
      <diagonal/>
    </border>
    <border>
      <left style="medium">
        <color rgb="FFFF0000"/>
      </left>
      <right style="thick">
        <color indexed="64"/>
      </right>
      <top style="medium">
        <color rgb="FFFF0000"/>
      </top>
      <bottom style="medium">
        <color rgb="FFFF0000"/>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medium">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rgb="FFFF0000"/>
      </top>
      <bottom style="hair">
        <color indexed="64"/>
      </bottom>
      <diagonal/>
    </border>
    <border>
      <left style="thin">
        <color indexed="64"/>
      </left>
      <right style="thin">
        <color indexed="64"/>
      </right>
      <top/>
      <bottom style="medium">
        <color indexed="64"/>
      </bottom>
      <diagonal/>
    </border>
  </borders>
  <cellStyleXfs count="2">
    <xf numFmtId="0" fontId="0" fillId="0" borderId="0"/>
    <xf numFmtId="3" fontId="4" fillId="0" borderId="1" applyProtection="0">
      <alignment vertical="center"/>
      <protection locked="0"/>
    </xf>
  </cellStyleXfs>
  <cellXfs count="230">
    <xf numFmtId="0" fontId="0" fillId="0" borderId="0" xfId="0"/>
    <xf numFmtId="0" fontId="8" fillId="0" borderId="5" xfId="0" applyFont="1" applyBorder="1" applyAlignment="1"/>
    <xf numFmtId="166" fontId="8" fillId="0" borderId="4" xfId="0" applyNumberFormat="1" applyFont="1" applyBorder="1" applyAlignment="1"/>
    <xf numFmtId="3" fontId="8" fillId="0" borderId="5" xfId="0" applyNumberFormat="1" applyFont="1" applyBorder="1" applyAlignment="1"/>
    <xf numFmtId="3" fontId="10" fillId="0" borderId="4" xfId="0" applyNumberFormat="1" applyFont="1" applyBorder="1" applyAlignment="1"/>
    <xf numFmtId="3" fontId="8" fillId="0" borderId="6" xfId="0" applyNumberFormat="1" applyFont="1" applyBorder="1" applyAlignment="1"/>
    <xf numFmtId="3" fontId="10" fillId="0" borderId="5" xfId="0" applyNumberFormat="1" applyFont="1" applyBorder="1" applyAlignment="1"/>
    <xf numFmtId="166" fontId="10" fillId="0" borderId="4" xfId="0" applyNumberFormat="1" applyFont="1" applyBorder="1" applyAlignment="1"/>
    <xf numFmtId="0" fontId="12" fillId="0" borderId="0" xfId="0" applyFont="1" applyAlignment="1"/>
    <xf numFmtId="3" fontId="12" fillId="0" borderId="4" xfId="0" applyNumberFormat="1" applyFont="1" applyBorder="1" applyAlignment="1"/>
    <xf numFmtId="3" fontId="12" fillId="0" borderId="5" xfId="0" applyNumberFormat="1" applyFont="1" applyBorder="1" applyAlignment="1">
      <alignment horizontal="center"/>
    </xf>
    <xf numFmtId="166" fontId="12" fillId="0" borderId="4" xfId="0" applyNumberFormat="1" applyFont="1" applyBorder="1" applyAlignment="1"/>
    <xf numFmtId="3" fontId="12" fillId="0" borderId="5" xfId="0" applyNumberFormat="1" applyFont="1" applyBorder="1" applyAlignment="1"/>
    <xf numFmtId="165" fontId="11" fillId="3" borderId="4" xfId="0" applyNumberFormat="1" applyFont="1" applyFill="1" applyBorder="1" applyAlignment="1">
      <alignment horizontal="right"/>
    </xf>
    <xf numFmtId="1" fontId="11" fillId="0" borderId="4" xfId="0" applyNumberFormat="1" applyFont="1" applyBorder="1" applyAlignment="1">
      <alignment horizontal="right"/>
    </xf>
    <xf numFmtId="3" fontId="12" fillId="0" borderId="6" xfId="0" applyNumberFormat="1" applyFont="1" applyBorder="1" applyAlignment="1"/>
    <xf numFmtId="3" fontId="11" fillId="0" borderId="5" xfId="0" applyNumberFormat="1" applyFont="1" applyBorder="1" applyAlignment="1"/>
    <xf numFmtId="166" fontId="11" fillId="0" borderId="4" xfId="0" applyNumberFormat="1" applyFont="1" applyBorder="1" applyAlignment="1"/>
    <xf numFmtId="166" fontId="12" fillId="0" borderId="7" xfId="0" applyNumberFormat="1" applyFont="1" applyBorder="1" applyAlignment="1"/>
    <xf numFmtId="3" fontId="12" fillId="0" borderId="8" xfId="0" applyNumberFormat="1" applyFont="1" applyBorder="1" applyAlignment="1"/>
    <xf numFmtId="0" fontId="12" fillId="0" borderId="0" xfId="0" applyFont="1"/>
    <xf numFmtId="0" fontId="12" fillId="0" borderId="0" xfId="0" applyFont="1" applyAlignment="1">
      <alignment vertical="top"/>
    </xf>
    <xf numFmtId="0" fontId="3" fillId="0" borderId="0" xfId="0" applyFont="1"/>
    <xf numFmtId="3" fontId="8" fillId="0" borderId="5" xfId="1" applyFont="1" applyBorder="1" applyAlignment="1" applyProtection="1"/>
    <xf numFmtId="0" fontId="9" fillId="0" borderId="5" xfId="0" applyFont="1" applyBorder="1" applyAlignment="1"/>
    <xf numFmtId="0" fontId="12" fillId="0" borderId="5" xfId="0" applyFont="1" applyBorder="1" applyAlignment="1"/>
    <xf numFmtId="166" fontId="10" fillId="0" borderId="0" xfId="0" applyNumberFormat="1" applyFont="1" applyBorder="1" applyAlignment="1">
      <alignment vertical="center"/>
    </xf>
    <xf numFmtId="166" fontId="8" fillId="0" borderId="0" xfId="0" applyNumberFormat="1" applyFont="1" applyBorder="1" applyAlignment="1">
      <alignment vertical="center"/>
    </xf>
    <xf numFmtId="0" fontId="8" fillId="0" borderId="0" xfId="0" applyFont="1" applyBorder="1"/>
    <xf numFmtId="0" fontId="8" fillId="0" borderId="0" xfId="0" applyFont="1"/>
    <xf numFmtId="166" fontId="29" fillId="0" borderId="4" xfId="0" applyNumberFormat="1" applyFont="1" applyBorder="1" applyAlignment="1"/>
    <xf numFmtId="166" fontId="30" fillId="0" borderId="4" xfId="0" applyNumberFormat="1" applyFont="1" applyBorder="1" applyAlignment="1"/>
    <xf numFmtId="166" fontId="32" fillId="0" borderId="4" xfId="0" applyNumberFormat="1" applyFont="1" applyBorder="1" applyAlignment="1"/>
    <xf numFmtId="166" fontId="32" fillId="0" borderId="7" xfId="0" applyNumberFormat="1" applyFont="1" applyBorder="1" applyAlignment="1">
      <alignment vertical="center"/>
    </xf>
    <xf numFmtId="166" fontId="33" fillId="0" borderId="4" xfId="0" applyNumberFormat="1" applyFont="1" applyBorder="1" applyAlignment="1"/>
    <xf numFmtId="166" fontId="35" fillId="0" borderId="4" xfId="0" applyNumberFormat="1" applyFont="1" applyBorder="1" applyAlignment="1"/>
    <xf numFmtId="166" fontId="17" fillId="0" borderId="4" xfId="0" applyNumberFormat="1" applyFont="1" applyBorder="1" applyAlignment="1"/>
    <xf numFmtId="0" fontId="3" fillId="0" borderId="0" xfId="0" applyFont="1" applyAlignment="1">
      <alignment vertical="center"/>
    </xf>
    <xf numFmtId="0" fontId="3" fillId="0" borderId="2" xfId="0" applyFont="1" applyBorder="1"/>
    <xf numFmtId="3" fontId="8" fillId="0" borderId="3" xfId="0" applyNumberFormat="1" applyFont="1" applyBorder="1" applyAlignment="1">
      <alignment vertical="center"/>
    </xf>
    <xf numFmtId="0" fontId="3" fillId="0" borderId="4" xfId="0" applyFont="1" applyBorder="1"/>
    <xf numFmtId="3" fontId="8" fillId="0" borderId="5" xfId="0" applyNumberFormat="1" applyFont="1" applyBorder="1" applyAlignment="1">
      <alignment vertical="center"/>
    </xf>
    <xf numFmtId="166" fontId="10" fillId="0" borderId="4" xfId="0" applyNumberFormat="1" applyFont="1" applyBorder="1" applyAlignment="1">
      <alignment vertical="center"/>
    </xf>
    <xf numFmtId="166" fontId="10" fillId="0" borderId="5" xfId="0" applyNumberFormat="1" applyFont="1" applyBorder="1" applyAlignment="1">
      <alignment vertical="center"/>
    </xf>
    <xf numFmtId="166" fontId="8" fillId="0" borderId="5" xfId="0" applyNumberFormat="1" applyFont="1" applyBorder="1" applyAlignment="1">
      <alignment vertical="center"/>
    </xf>
    <xf numFmtId="166" fontId="8" fillId="0" borderId="4" xfId="0" applyNumberFormat="1" applyFont="1" applyBorder="1" applyAlignment="1">
      <alignment vertical="center"/>
    </xf>
    <xf numFmtId="0" fontId="26" fillId="0" borderId="4" xfId="0" applyFont="1" applyBorder="1"/>
    <xf numFmtId="0" fontId="28" fillId="0" borderId="4" xfId="0" applyFont="1" applyBorder="1"/>
    <xf numFmtId="0" fontId="27" fillId="0" borderId="4" xfId="0" applyFont="1" applyBorder="1"/>
    <xf numFmtId="0" fontId="3" fillId="0" borderId="5" xfId="0" applyFont="1" applyBorder="1"/>
    <xf numFmtId="0" fontId="3" fillId="0" borderId="7" xfId="0" applyFont="1" applyBorder="1"/>
    <xf numFmtId="166" fontId="10" fillId="0" borderId="8" xfId="0" applyNumberFormat="1" applyFont="1" applyBorder="1" applyAlignment="1">
      <alignment vertical="center"/>
    </xf>
    <xf numFmtId="3" fontId="31" fillId="0" borderId="5" xfId="0" applyNumberFormat="1" applyFont="1" applyBorder="1" applyAlignment="1"/>
    <xf numFmtId="3" fontId="31" fillId="0" borderId="8" xfId="0" applyNumberFormat="1" applyFont="1" applyBorder="1" applyAlignment="1">
      <alignment vertical="top"/>
    </xf>
    <xf numFmtId="3" fontId="34" fillId="0" borderId="5" xfId="0" applyNumberFormat="1" applyFont="1" applyBorder="1" applyAlignment="1"/>
    <xf numFmtId="166" fontId="17" fillId="0" borderId="5" xfId="0" applyNumberFormat="1" applyFont="1" applyBorder="1" applyAlignment="1">
      <alignment vertical="center"/>
    </xf>
    <xf numFmtId="3" fontId="36" fillId="0" borderId="4" xfId="0" applyNumberFormat="1" applyFont="1" applyBorder="1" applyAlignment="1"/>
    <xf numFmtId="3" fontId="22" fillId="4" borderId="5" xfId="1" applyNumberFormat="1" applyFont="1" applyFill="1" applyBorder="1" applyAlignment="1" applyProtection="1">
      <alignment vertical="center"/>
    </xf>
    <xf numFmtId="167" fontId="25" fillId="5" borderId="1" xfId="0" applyNumberFormat="1" applyFont="1" applyFill="1" applyBorder="1" applyAlignment="1" applyProtection="1">
      <alignment vertical="center"/>
    </xf>
    <xf numFmtId="167" fontId="20" fillId="5" borderId="1" xfId="0" applyNumberFormat="1" applyFont="1" applyFill="1" applyBorder="1" applyAlignment="1" applyProtection="1">
      <alignment vertical="center"/>
    </xf>
    <xf numFmtId="0" fontId="45" fillId="0" borderId="0" xfId="0" applyFont="1" applyAlignment="1"/>
    <xf numFmtId="3" fontId="11" fillId="0" borderId="4" xfId="0" applyNumberFormat="1" applyFont="1" applyBorder="1" applyAlignment="1"/>
    <xf numFmtId="0" fontId="12" fillId="0" borderId="5" xfId="0" applyFont="1" applyBorder="1" applyAlignment="1"/>
    <xf numFmtId="0" fontId="40" fillId="0" borderId="0" xfId="0" applyFont="1" applyAlignment="1" applyProtection="1">
      <alignment vertical="center"/>
    </xf>
    <xf numFmtId="164" fontId="1" fillId="0" borderId="0" xfId="0" applyNumberFormat="1" applyFont="1" applyAlignment="1" applyProtection="1">
      <alignment vertical="center"/>
    </xf>
    <xf numFmtId="0" fontId="1" fillId="0" borderId="0" xfId="0" applyFont="1" applyAlignment="1" applyProtection="1">
      <alignment vertical="center"/>
    </xf>
    <xf numFmtId="0" fontId="6" fillId="2" borderId="41" xfId="0" applyFont="1" applyFill="1" applyBorder="1" applyAlignment="1" applyProtection="1">
      <alignment vertical="center"/>
    </xf>
    <xf numFmtId="0" fontId="6" fillId="2" borderId="42" xfId="0" applyFont="1" applyFill="1" applyBorder="1" applyAlignment="1" applyProtection="1">
      <alignment vertical="center"/>
    </xf>
    <xf numFmtId="0" fontId="6" fillId="2" borderId="43" xfId="0" applyFont="1" applyFill="1" applyBorder="1" applyAlignment="1" applyProtection="1">
      <alignment vertical="center"/>
    </xf>
    <xf numFmtId="0" fontId="5" fillId="0" borderId="0" xfId="0" applyFont="1" applyProtection="1"/>
    <xf numFmtId="0" fontId="18" fillId="2" borderId="34" xfId="0" applyFont="1" applyFill="1" applyBorder="1" applyAlignment="1" applyProtection="1">
      <alignment horizontal="center" vertical="center"/>
    </xf>
    <xf numFmtId="0" fontId="6" fillId="2" borderId="9" xfId="0" applyFont="1" applyFill="1" applyBorder="1" applyAlignment="1" applyProtection="1">
      <alignment vertical="center"/>
    </xf>
    <xf numFmtId="0" fontId="6" fillId="2" borderId="35" xfId="0" applyFont="1" applyFill="1" applyBorder="1" applyAlignment="1" applyProtection="1">
      <alignment vertical="center"/>
    </xf>
    <xf numFmtId="0" fontId="6" fillId="2" borderId="44" xfId="0" applyFont="1" applyFill="1" applyBorder="1" applyAlignment="1" applyProtection="1">
      <alignment vertical="center"/>
    </xf>
    <xf numFmtId="0" fontId="37" fillId="2" borderId="45" xfId="0" applyFont="1" applyFill="1" applyBorder="1" applyAlignment="1" applyProtection="1">
      <alignment vertical="center" wrapText="1"/>
    </xf>
    <xf numFmtId="0" fontId="42" fillId="0" borderId="19"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3" fontId="1" fillId="2" borderId="32" xfId="1" applyFont="1" applyFill="1" applyBorder="1" applyAlignment="1" applyProtection="1">
      <alignment vertical="center"/>
    </xf>
    <xf numFmtId="165" fontId="2" fillId="0" borderId="53" xfId="0" applyNumberFormat="1" applyFont="1" applyFill="1" applyBorder="1" applyAlignment="1" applyProtection="1">
      <alignment vertical="center"/>
    </xf>
    <xf numFmtId="166" fontId="1" fillId="0" borderId="53" xfId="0" applyNumberFormat="1" applyFont="1" applyFill="1" applyBorder="1" applyAlignment="1" applyProtection="1">
      <alignment vertical="center"/>
    </xf>
    <xf numFmtId="166" fontId="2" fillId="0" borderId="53" xfId="0" applyNumberFormat="1" applyFont="1" applyFill="1" applyBorder="1" applyAlignment="1" applyProtection="1">
      <alignment vertical="center"/>
    </xf>
    <xf numFmtId="3" fontId="1" fillId="0" borderId="10" xfId="0" applyNumberFormat="1" applyFont="1" applyFill="1" applyBorder="1" applyAlignment="1" applyProtection="1">
      <alignment vertical="center"/>
    </xf>
    <xf numFmtId="166" fontId="1" fillId="0" borderId="10" xfId="0" applyNumberFormat="1" applyFont="1" applyFill="1" applyBorder="1" applyAlignment="1" applyProtection="1">
      <alignment vertical="center"/>
    </xf>
    <xf numFmtId="166" fontId="2" fillId="0" borderId="33" xfId="0" applyNumberFormat="1" applyFont="1" applyFill="1" applyBorder="1" applyAlignment="1" applyProtection="1">
      <alignment vertical="center"/>
    </xf>
    <xf numFmtId="165" fontId="1" fillId="0" borderId="10" xfId="0" applyNumberFormat="1" applyFont="1" applyFill="1" applyBorder="1" applyAlignment="1" applyProtection="1">
      <alignment vertical="center"/>
    </xf>
    <xf numFmtId="166" fontId="2" fillId="0" borderId="11" xfId="0" applyNumberFormat="1" applyFont="1" applyFill="1" applyBorder="1" applyAlignment="1" applyProtection="1">
      <alignment vertical="center"/>
    </xf>
    <xf numFmtId="166" fontId="1" fillId="0" borderId="11" xfId="0" applyNumberFormat="1" applyFont="1" applyFill="1" applyBorder="1" applyAlignment="1" applyProtection="1">
      <alignment vertical="center"/>
    </xf>
    <xf numFmtId="166" fontId="2" fillId="0" borderId="47" xfId="0" applyNumberFormat="1" applyFont="1" applyFill="1" applyBorder="1" applyAlignment="1" applyProtection="1">
      <alignment vertical="center"/>
    </xf>
    <xf numFmtId="166" fontId="1" fillId="0" borderId="12" xfId="0" applyNumberFormat="1" applyFont="1" applyFill="1" applyBorder="1" applyAlignment="1" applyProtection="1">
      <alignment vertical="center"/>
    </xf>
    <xf numFmtId="166" fontId="2" fillId="0" borderId="12" xfId="0" applyNumberFormat="1" applyFont="1" applyFill="1" applyBorder="1" applyAlignment="1" applyProtection="1">
      <alignment vertical="center"/>
    </xf>
    <xf numFmtId="3" fontId="2" fillId="0" borderId="10" xfId="0" applyNumberFormat="1" applyFont="1" applyFill="1" applyBorder="1" applyAlignment="1" applyProtection="1">
      <alignment vertical="center"/>
    </xf>
    <xf numFmtId="165" fontId="2" fillId="0" borderId="11" xfId="0" applyNumberFormat="1" applyFont="1" applyFill="1" applyBorder="1" applyAlignment="1" applyProtection="1">
      <alignment vertical="center"/>
    </xf>
    <xf numFmtId="165" fontId="1" fillId="0" borderId="11" xfId="0" applyNumberFormat="1" applyFont="1" applyFill="1" applyBorder="1" applyAlignment="1" applyProtection="1">
      <alignment vertical="center"/>
    </xf>
    <xf numFmtId="166" fontId="1" fillId="0" borderId="47" xfId="0" applyNumberFormat="1" applyFont="1" applyFill="1" applyBorder="1" applyAlignment="1" applyProtection="1">
      <alignment vertical="center"/>
    </xf>
    <xf numFmtId="165" fontId="1" fillId="3" borderId="11" xfId="0" applyNumberFormat="1" applyFont="1" applyFill="1" applyBorder="1" applyAlignment="1" applyProtection="1">
      <alignment horizontal="right" vertical="center"/>
    </xf>
    <xf numFmtId="165" fontId="1" fillId="0" borderId="12" xfId="0" applyNumberFormat="1" applyFont="1" applyFill="1" applyBorder="1" applyAlignment="1" applyProtection="1">
      <alignment vertical="center"/>
    </xf>
    <xf numFmtId="165" fontId="2" fillId="0" borderId="12" xfId="0" applyNumberFormat="1" applyFont="1" applyFill="1" applyBorder="1" applyAlignment="1" applyProtection="1">
      <alignment vertical="center"/>
    </xf>
    <xf numFmtId="166" fontId="2" fillId="0" borderId="10" xfId="0" applyNumberFormat="1" applyFont="1" applyFill="1" applyBorder="1" applyAlignment="1" applyProtection="1">
      <alignment vertical="center"/>
    </xf>
    <xf numFmtId="3" fontId="1" fillId="2" borderId="34" xfId="1" applyFont="1" applyFill="1" applyBorder="1" applyAlignment="1" applyProtection="1">
      <alignment vertical="center"/>
    </xf>
    <xf numFmtId="165" fontId="2" fillId="0" borderId="16" xfId="0" applyNumberFormat="1" applyFont="1" applyFill="1" applyBorder="1" applyAlignment="1" applyProtection="1">
      <alignment vertical="center"/>
    </xf>
    <xf numFmtId="166" fontId="2" fillId="0" borderId="54" xfId="0" applyNumberFormat="1" applyFont="1" applyBorder="1" applyAlignment="1" applyProtection="1">
      <alignment vertical="center"/>
    </xf>
    <xf numFmtId="166" fontId="1" fillId="0" borderId="54" xfId="0" applyNumberFormat="1" applyFont="1" applyBorder="1" applyAlignment="1" applyProtection="1">
      <alignment vertical="center"/>
    </xf>
    <xf numFmtId="3" fontId="2" fillId="0" borderId="9" xfId="0" applyNumberFormat="1" applyFont="1" applyFill="1" applyBorder="1" applyAlignment="1" applyProtection="1">
      <alignment vertical="center"/>
    </xf>
    <xf numFmtId="166" fontId="2" fillId="0" borderId="48" xfId="0" applyNumberFormat="1" applyFont="1" applyFill="1" applyBorder="1" applyAlignment="1" applyProtection="1">
      <alignment vertical="center"/>
    </xf>
    <xf numFmtId="0" fontId="1" fillId="2" borderId="36" xfId="0" applyFont="1" applyFill="1" applyBorder="1" applyAlignment="1" applyProtection="1">
      <alignment vertical="center"/>
    </xf>
    <xf numFmtId="165" fontId="2" fillId="0" borderId="13" xfId="0" applyNumberFormat="1" applyFont="1" applyBorder="1" applyAlignment="1" applyProtection="1">
      <alignment vertical="center"/>
    </xf>
    <xf numFmtId="166" fontId="1" fillId="0" borderId="13" xfId="0" applyNumberFormat="1" applyFont="1" applyBorder="1" applyAlignment="1" applyProtection="1">
      <alignment vertical="center"/>
    </xf>
    <xf numFmtId="166" fontId="2" fillId="0" borderId="13" xfId="0" applyNumberFormat="1" applyFont="1" applyBorder="1" applyAlignment="1" applyProtection="1">
      <alignment vertical="center"/>
    </xf>
    <xf numFmtId="3" fontId="2" fillId="0" borderId="13" xfId="0" applyNumberFormat="1" applyFont="1" applyFill="1" applyBorder="1" applyAlignment="1" applyProtection="1">
      <alignment vertical="center"/>
    </xf>
    <xf numFmtId="166" fontId="1" fillId="0" borderId="13" xfId="0" applyNumberFormat="1" applyFont="1" applyFill="1" applyBorder="1" applyAlignment="1" applyProtection="1">
      <alignment vertical="center"/>
    </xf>
    <xf numFmtId="166" fontId="2" fillId="0" borderId="37" xfId="0" applyNumberFormat="1" applyFont="1" applyFill="1" applyBorder="1" applyAlignment="1" applyProtection="1">
      <alignment vertical="center"/>
    </xf>
    <xf numFmtId="0" fontId="1" fillId="0" borderId="38" xfId="0" applyFont="1" applyBorder="1" applyAlignment="1" applyProtection="1">
      <alignment vertical="center"/>
    </xf>
    <xf numFmtId="165" fontId="2" fillId="0" borderId="39" xfId="0" applyNumberFormat="1" applyFont="1" applyBorder="1" applyAlignment="1" applyProtection="1">
      <alignment vertical="center"/>
    </xf>
    <xf numFmtId="166" fontId="1" fillId="0" borderId="39" xfId="0" applyNumberFormat="1" applyFont="1" applyFill="1" applyBorder="1" applyAlignment="1" applyProtection="1">
      <alignment vertical="center"/>
    </xf>
    <xf numFmtId="166" fontId="2" fillId="0" borderId="39" xfId="0" applyNumberFormat="1" applyFont="1" applyFill="1" applyBorder="1" applyAlignment="1" applyProtection="1">
      <alignment vertical="center"/>
    </xf>
    <xf numFmtId="3" fontId="2" fillId="0" borderId="39" xfId="0" applyNumberFormat="1" applyFont="1" applyFill="1" applyBorder="1" applyAlignment="1" applyProtection="1">
      <alignment vertical="center"/>
    </xf>
    <xf numFmtId="166" fontId="2" fillId="0" borderId="40" xfId="0" applyNumberFormat="1" applyFont="1" applyFill="1" applyBorder="1" applyAlignment="1" applyProtection="1">
      <alignment vertical="center"/>
    </xf>
    <xf numFmtId="0" fontId="3" fillId="0" borderId="0" xfId="0" applyFont="1" applyProtection="1"/>
    <xf numFmtId="0" fontId="2" fillId="0" borderId="0" xfId="0" applyFont="1" applyProtection="1"/>
    <xf numFmtId="3" fontId="25" fillId="0" borderId="0" xfId="0" applyNumberFormat="1" applyFont="1" applyAlignment="1" applyProtection="1">
      <alignment horizontal="center"/>
    </xf>
    <xf numFmtId="0" fontId="3" fillId="0" borderId="0" xfId="0" applyFont="1" applyFill="1" applyProtection="1"/>
    <xf numFmtId="3" fontId="19" fillId="0" borderId="0" xfId="0" applyNumberFormat="1" applyFont="1" applyFill="1" applyBorder="1" applyAlignment="1" applyProtection="1">
      <alignment horizontal="lef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3" fontId="20" fillId="0" borderId="14"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vertical="center"/>
    </xf>
    <xf numFmtId="3" fontId="19" fillId="0" borderId="0"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horizontal="left" vertical="center"/>
    </xf>
    <xf numFmtId="3" fontId="20" fillId="4" borderId="0" xfId="0" applyNumberFormat="1"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35" xfId="0" applyFont="1" applyFill="1" applyBorder="1" applyAlignment="1" applyProtection="1">
      <alignment vertical="center"/>
    </xf>
    <xf numFmtId="3" fontId="20" fillId="0" borderId="14" xfId="0" quotePrefix="1"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center" vertical="center"/>
    </xf>
    <xf numFmtId="3" fontId="22" fillId="4" borderId="0" xfId="0" applyNumberFormat="1" applyFont="1" applyFill="1" applyBorder="1" applyAlignment="1" applyProtection="1">
      <alignment horizontal="center" vertical="center"/>
    </xf>
    <xf numFmtId="3" fontId="24" fillId="0" borderId="14" xfId="0" applyNumberFormat="1" applyFont="1" applyFill="1" applyBorder="1" applyAlignment="1" applyProtection="1">
      <alignment vertical="center"/>
    </xf>
    <xf numFmtId="3" fontId="22" fillId="0" borderId="14" xfId="0" applyNumberFormat="1" applyFont="1" applyFill="1" applyBorder="1" applyAlignment="1" applyProtection="1">
      <alignment horizontal="center" vertical="center"/>
    </xf>
    <xf numFmtId="0" fontId="23" fillId="0" borderId="0" xfId="0" applyFont="1" applyFill="1" applyProtection="1"/>
    <xf numFmtId="0" fontId="3" fillId="4" borderId="0" xfId="0" applyFont="1" applyFill="1" applyProtection="1"/>
    <xf numFmtId="0" fontId="37" fillId="0" borderId="19" xfId="0" applyFont="1" applyFill="1" applyBorder="1" applyAlignment="1" applyProtection="1">
      <alignment horizontal="center" vertical="center"/>
    </xf>
    <xf numFmtId="0" fontId="37" fillId="0" borderId="46" xfId="0" applyFont="1" applyFill="1" applyBorder="1" applyAlignment="1" applyProtection="1">
      <alignment horizontal="center" vertical="center"/>
    </xf>
    <xf numFmtId="3" fontId="24" fillId="0" borderId="0" xfId="0" applyNumberFormat="1" applyFont="1" applyFill="1" applyBorder="1" applyAlignment="1" applyProtection="1">
      <alignment vertical="center"/>
    </xf>
    <xf numFmtId="166" fontId="37" fillId="0" borderId="10" xfId="0" applyNumberFormat="1" applyFont="1" applyFill="1" applyBorder="1" applyAlignment="1" applyProtection="1">
      <alignment vertical="center"/>
    </xf>
    <xf numFmtId="166" fontId="38" fillId="0" borderId="10" xfId="0" applyNumberFormat="1" applyFont="1" applyBorder="1" applyAlignment="1" applyProtection="1">
      <alignment vertical="center"/>
    </xf>
    <xf numFmtId="3" fontId="1" fillId="0" borderId="33" xfId="0" applyNumberFormat="1" applyFont="1" applyBorder="1" applyAlignment="1" applyProtection="1">
      <alignment vertical="center"/>
    </xf>
    <xf numFmtId="3" fontId="24" fillId="5" borderId="1" xfId="0" applyNumberFormat="1" applyFont="1" applyFill="1" applyBorder="1" applyAlignment="1" applyProtection="1">
      <alignment vertical="center"/>
    </xf>
    <xf numFmtId="3" fontId="24" fillId="5" borderId="14" xfId="0" applyNumberFormat="1" applyFont="1" applyFill="1" applyBorder="1" applyAlignment="1" applyProtection="1">
      <alignment vertical="center"/>
    </xf>
    <xf numFmtId="165" fontId="24" fillId="5" borderId="0" xfId="0" applyNumberFormat="1" applyFont="1" applyFill="1" applyBorder="1" applyAlignment="1" applyProtection="1">
      <alignment vertical="center"/>
    </xf>
    <xf numFmtId="3" fontId="24" fillId="5" borderId="0" xfId="0" applyNumberFormat="1" applyFont="1" applyFill="1" applyBorder="1" applyAlignment="1" applyProtection="1">
      <alignment vertical="center"/>
    </xf>
    <xf numFmtId="165" fontId="24" fillId="0" borderId="0" xfId="0" applyNumberFormat="1" applyFont="1" applyBorder="1" applyAlignment="1" applyProtection="1">
      <alignment vertical="center"/>
    </xf>
    <xf numFmtId="3" fontId="24" fillId="4" borderId="0" xfId="0" applyNumberFormat="1" applyFont="1" applyFill="1" applyBorder="1" applyAlignment="1" applyProtection="1">
      <alignment vertical="center"/>
    </xf>
    <xf numFmtId="3" fontId="24" fillId="0" borderId="0" xfId="0" applyNumberFormat="1" applyFont="1" applyBorder="1" applyAlignment="1" applyProtection="1">
      <alignment vertical="center"/>
    </xf>
    <xf numFmtId="166" fontId="37" fillId="0" borderId="11" xfId="0" applyNumberFormat="1" applyFont="1" applyBorder="1" applyAlignment="1" applyProtection="1">
      <alignment vertical="center"/>
    </xf>
    <xf numFmtId="3" fontId="1" fillId="0" borderId="47" xfId="0" applyNumberFormat="1" applyFont="1" applyBorder="1" applyAlignment="1" applyProtection="1">
      <alignment vertical="center"/>
    </xf>
    <xf numFmtId="166" fontId="39" fillId="0" borderId="11" xfId="0" applyNumberFormat="1" applyFont="1" applyBorder="1" applyAlignment="1" applyProtection="1">
      <alignment vertical="center"/>
    </xf>
    <xf numFmtId="3" fontId="2" fillId="0" borderId="47" xfId="0" applyNumberFormat="1" applyFont="1" applyBorder="1" applyAlignment="1" applyProtection="1">
      <alignment vertical="center"/>
    </xf>
    <xf numFmtId="166" fontId="38" fillId="0" borderId="11" xfId="0" applyNumberFormat="1" applyFont="1" applyBorder="1" applyAlignment="1" applyProtection="1">
      <alignment vertical="center"/>
    </xf>
    <xf numFmtId="166" fontId="39" fillId="0" borderId="16" xfId="0" applyNumberFormat="1" applyFont="1" applyBorder="1" applyAlignment="1" applyProtection="1">
      <alignment vertical="center"/>
    </xf>
    <xf numFmtId="166" fontId="38" fillId="0" borderId="16" xfId="0" applyNumberFormat="1" applyFont="1" applyBorder="1" applyAlignment="1" applyProtection="1">
      <alignment vertical="center"/>
    </xf>
    <xf numFmtId="3" fontId="2" fillId="0" borderId="49" xfId="0" applyNumberFormat="1" applyFont="1" applyBorder="1" applyAlignment="1" applyProtection="1">
      <alignment vertical="center"/>
    </xf>
    <xf numFmtId="166" fontId="39" fillId="0" borderId="13" xfId="0" applyNumberFormat="1" applyFont="1" applyBorder="1" applyAlignment="1" applyProtection="1">
      <alignment vertical="center"/>
    </xf>
    <xf numFmtId="3" fontId="1" fillId="0" borderId="37" xfId="0" applyNumberFormat="1" applyFont="1" applyBorder="1" applyAlignment="1" applyProtection="1">
      <alignment vertical="center"/>
    </xf>
    <xf numFmtId="3" fontId="22" fillId="4" borderId="5" xfId="0" applyNumberFormat="1" applyFont="1" applyFill="1" applyBorder="1" applyAlignment="1" applyProtection="1">
      <alignment vertical="center"/>
    </xf>
    <xf numFmtId="165" fontId="2" fillId="0" borderId="50" xfId="0" applyNumberFormat="1" applyFont="1" applyBorder="1" applyAlignment="1" applyProtection="1">
      <alignment vertical="center"/>
    </xf>
    <xf numFmtId="166" fontId="1" fillId="0" borderId="50" xfId="0" applyNumberFormat="1" applyFont="1" applyBorder="1" applyAlignment="1" applyProtection="1">
      <alignment vertical="center"/>
    </xf>
    <xf numFmtId="3" fontId="2" fillId="0" borderId="51" xfId="0" applyNumberFormat="1" applyFont="1" applyBorder="1" applyAlignment="1" applyProtection="1">
      <alignment vertical="center"/>
    </xf>
    <xf numFmtId="0" fontId="3" fillId="0" borderId="0" xfId="0" applyFont="1" applyBorder="1" applyProtection="1"/>
    <xf numFmtId="0" fontId="1" fillId="2" borderId="18"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41" fillId="2" borderId="28" xfId="0" applyFont="1" applyFill="1" applyBorder="1" applyAlignment="1" applyProtection="1">
      <alignment horizontal="left" vertical="center"/>
    </xf>
    <xf numFmtId="3" fontId="1" fillId="2" borderId="30" xfId="1" applyFont="1" applyFill="1" applyBorder="1" applyAlignment="1" applyProtection="1">
      <alignment vertical="center"/>
    </xf>
    <xf numFmtId="3" fontId="2" fillId="0" borderId="15" xfId="0" applyNumberFormat="1" applyFont="1" applyBorder="1" applyAlignment="1" applyProtection="1">
      <alignment vertical="center"/>
    </xf>
    <xf numFmtId="167" fontId="2" fillId="0" borderId="15" xfId="0" applyNumberFormat="1" applyFont="1" applyBorder="1" applyAlignment="1" applyProtection="1">
      <alignment vertical="center"/>
    </xf>
    <xf numFmtId="167" fontId="1" fillId="0" borderId="15" xfId="0" applyNumberFormat="1" applyFont="1" applyBorder="1" applyAlignment="1" applyProtection="1">
      <alignment vertical="center"/>
    </xf>
    <xf numFmtId="167" fontId="1" fillId="0" borderId="15" xfId="1" applyNumberFormat="1" applyFont="1" applyBorder="1" applyAlignment="1" applyProtection="1">
      <alignment vertical="center"/>
    </xf>
    <xf numFmtId="167" fontId="1" fillId="0" borderId="31" xfId="0" applyNumberFormat="1" applyFont="1" applyBorder="1" applyAlignment="1" applyProtection="1">
      <alignment vertical="center"/>
    </xf>
    <xf numFmtId="3" fontId="2" fillId="0" borderId="10" xfId="0" applyNumberFormat="1" applyFont="1" applyBorder="1" applyAlignment="1" applyProtection="1">
      <alignment vertical="center"/>
    </xf>
    <xf numFmtId="167" fontId="2" fillId="0" borderId="10" xfId="0" applyNumberFormat="1" applyFont="1" applyBorder="1" applyAlignment="1" applyProtection="1">
      <alignment vertical="center"/>
    </xf>
    <xf numFmtId="167" fontId="1" fillId="0" borderId="10" xfId="0" applyNumberFormat="1" applyFont="1" applyBorder="1" applyAlignment="1" applyProtection="1">
      <alignment vertical="center"/>
    </xf>
    <xf numFmtId="3" fontId="2" fillId="0" borderId="11" xfId="0" applyNumberFormat="1" applyFont="1" applyBorder="1" applyAlignment="1" applyProtection="1">
      <alignment vertical="center"/>
    </xf>
    <xf numFmtId="167" fontId="1" fillId="0" borderId="10" xfId="1" applyNumberFormat="1" applyFont="1" applyBorder="1" applyAlignment="1" applyProtection="1">
      <alignment vertical="center"/>
    </xf>
    <xf numFmtId="167" fontId="1" fillId="0" borderId="33" xfId="0" applyNumberFormat="1" applyFont="1" applyBorder="1" applyAlignment="1" applyProtection="1">
      <alignment vertical="center"/>
    </xf>
    <xf numFmtId="3" fontId="7" fillId="2" borderId="32" xfId="1" applyFont="1" applyFill="1" applyBorder="1" applyAlignment="1" applyProtection="1">
      <alignment vertical="center"/>
    </xf>
    <xf numFmtId="3" fontId="1" fillId="0" borderId="10" xfId="0" applyNumberFormat="1" applyFont="1" applyBorder="1" applyAlignment="1" applyProtection="1">
      <alignment vertical="center"/>
    </xf>
    <xf numFmtId="3" fontId="2" fillId="0" borderId="9" xfId="0" applyNumberFormat="1" applyFont="1" applyBorder="1" applyAlignment="1" applyProtection="1">
      <alignment vertical="center"/>
    </xf>
    <xf numFmtId="167" fontId="2" fillId="0" borderId="9" xfId="0" applyNumberFormat="1" applyFont="1" applyBorder="1" applyAlignment="1" applyProtection="1">
      <alignment vertical="center"/>
    </xf>
    <xf numFmtId="167" fontId="1" fillId="0" borderId="9" xfId="0" applyNumberFormat="1" applyFont="1" applyBorder="1" applyAlignment="1" applyProtection="1">
      <alignment vertical="center"/>
    </xf>
    <xf numFmtId="3" fontId="2" fillId="0" borderId="12" xfId="0" applyNumberFormat="1" applyFont="1" applyBorder="1" applyAlignment="1" applyProtection="1">
      <alignment vertical="center"/>
    </xf>
    <xf numFmtId="167" fontId="1" fillId="0" borderId="9" xfId="1" applyNumberFormat="1" applyFont="1" applyBorder="1" applyAlignment="1" applyProtection="1">
      <alignment vertical="center"/>
    </xf>
    <xf numFmtId="167" fontId="1" fillId="0" borderId="35" xfId="0" applyNumberFormat="1" applyFont="1" applyBorder="1" applyAlignment="1" applyProtection="1">
      <alignment vertical="center"/>
    </xf>
    <xf numFmtId="3" fontId="2" fillId="0" borderId="13" xfId="0" applyNumberFormat="1" applyFont="1" applyBorder="1" applyAlignment="1" applyProtection="1">
      <alignment vertical="center"/>
    </xf>
    <xf numFmtId="167" fontId="2" fillId="0" borderId="13" xfId="0" applyNumberFormat="1" applyFont="1" applyBorder="1" applyAlignment="1" applyProtection="1">
      <alignment vertical="center"/>
    </xf>
    <xf numFmtId="167" fontId="1" fillId="0" borderId="13" xfId="0" applyNumberFormat="1" applyFont="1" applyBorder="1" applyAlignment="1" applyProtection="1">
      <alignment vertical="center"/>
    </xf>
    <xf numFmtId="167" fontId="1" fillId="0" borderId="13" xfId="1" applyNumberFormat="1" applyFont="1" applyBorder="1" applyAlignment="1" applyProtection="1">
      <alignment vertical="center"/>
    </xf>
    <xf numFmtId="167" fontId="1" fillId="0" borderId="37" xfId="0" applyNumberFormat="1" applyFont="1" applyBorder="1" applyAlignment="1" applyProtection="1">
      <alignment vertical="center"/>
    </xf>
    <xf numFmtId="3" fontId="2" fillId="0" borderId="39" xfId="0" applyNumberFormat="1" applyFont="1" applyBorder="1" applyAlignment="1" applyProtection="1">
      <alignment vertical="center"/>
    </xf>
    <xf numFmtId="167" fontId="1" fillId="0" borderId="39" xfId="0" applyNumberFormat="1" applyFont="1" applyBorder="1" applyAlignment="1" applyProtection="1">
      <alignment vertical="center"/>
    </xf>
    <xf numFmtId="167" fontId="2" fillId="0" borderId="39" xfId="1" applyNumberFormat="1" applyFont="1" applyBorder="1" applyAlignment="1" applyProtection="1">
      <alignment vertical="center"/>
    </xf>
    <xf numFmtId="167" fontId="2" fillId="0" borderId="40" xfId="0" applyNumberFormat="1" applyFont="1" applyBorder="1" applyAlignment="1" applyProtection="1">
      <alignment vertical="center"/>
    </xf>
    <xf numFmtId="3" fontId="2" fillId="0" borderId="0" xfId="0" applyNumberFormat="1" applyFont="1" applyProtection="1"/>
    <xf numFmtId="0" fontId="18" fillId="2" borderId="41" xfId="0" applyFont="1" applyFill="1" applyBorder="1" applyAlignment="1" applyProtection="1">
      <alignment horizontal="center" vertical="center"/>
    </xf>
    <xf numFmtId="0" fontId="18" fillId="2" borderId="34"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0" fontId="1" fillId="2" borderId="23"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41" fillId="0" borderId="21" xfId="0" applyFont="1" applyFill="1" applyBorder="1" applyAlignment="1" applyProtection="1">
      <alignment horizontal="left" vertical="center" wrapText="1"/>
    </xf>
    <xf numFmtId="0" fontId="41" fillId="0" borderId="20" xfId="0" applyFont="1" applyFill="1" applyBorder="1" applyAlignment="1" applyProtection="1">
      <alignment horizontal="left" vertical="center" wrapText="1"/>
    </xf>
    <xf numFmtId="0" fontId="41" fillId="0" borderId="29" xfId="0" applyFont="1" applyFill="1" applyBorder="1" applyAlignment="1" applyProtection="1">
      <alignment horizontal="left" vertical="center" wrapText="1"/>
    </xf>
    <xf numFmtId="0" fontId="1" fillId="2" borderId="23"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3" fontId="11" fillId="0" borderId="4" xfId="0" applyNumberFormat="1" applyFont="1" applyBorder="1" applyAlignment="1"/>
    <xf numFmtId="0" fontId="12" fillId="0" borderId="5" xfId="0" applyFont="1" applyBorder="1" applyAlignment="1"/>
    <xf numFmtId="3" fontId="43" fillId="0" borderId="21" xfId="0" applyNumberFormat="1" applyFont="1" applyBorder="1" applyAlignment="1">
      <alignment horizontal="center" vertical="center"/>
    </xf>
    <xf numFmtId="0" fontId="44" fillId="0" borderId="52" xfId="0" applyFont="1" applyBorder="1" applyAlignment="1">
      <alignment vertical="center"/>
    </xf>
    <xf numFmtId="3" fontId="13" fillId="0" borderId="4" xfId="0" applyNumberFormat="1" applyFont="1" applyBorder="1" applyAlignment="1">
      <alignment horizontal="left"/>
    </xf>
    <xf numFmtId="3" fontId="15" fillId="0" borderId="21" xfId="0" applyNumberFormat="1" applyFont="1" applyBorder="1" applyAlignment="1">
      <alignment horizontal="center" vertical="center"/>
    </xf>
    <xf numFmtId="0" fontId="16" fillId="0" borderId="52" xfId="0" applyFont="1" applyBorder="1" applyAlignment="1">
      <alignment vertical="center"/>
    </xf>
    <xf numFmtId="166" fontId="8" fillId="0" borderId="4" xfId="0" applyNumberFormat="1" applyFont="1" applyBorder="1" applyAlignment="1"/>
    <xf numFmtId="0" fontId="9" fillId="0" borderId="5" xfId="0" applyFont="1" applyBorder="1" applyAlignment="1"/>
    <xf numFmtId="166" fontId="10" fillId="0" borderId="4" xfId="0" applyNumberFormat="1" applyFont="1" applyBorder="1" applyAlignment="1"/>
    <xf numFmtId="0" fontId="14" fillId="0" borderId="5" xfId="0" applyFont="1" applyBorder="1" applyAlignment="1"/>
    <xf numFmtId="3" fontId="15" fillId="0" borderId="7" xfId="0" applyNumberFormat="1" applyFont="1" applyBorder="1" applyAlignment="1">
      <alignment horizontal="center" vertical="center"/>
    </xf>
    <xf numFmtId="3" fontId="15" fillId="0" borderId="8" xfId="0" applyNumberFormat="1" applyFont="1" applyBorder="1" applyAlignment="1">
      <alignment horizontal="center" vertical="center"/>
    </xf>
  </cellXfs>
  <cellStyles count="2">
    <cellStyle name="cadrage"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color rgb="FF009900"/>
      <color rgb="FFFF9900"/>
      <color rgb="FFFF3300"/>
      <color rgb="FF0000FF"/>
      <color rgb="FFFFCC00"/>
      <color rgb="FFF2DDD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X63"/>
  <sheetViews>
    <sheetView zoomScale="155" zoomScaleNormal="155" workbookViewId="0">
      <pane xSplit="1" ySplit="4" topLeftCell="B17" activePane="bottomRight" state="frozen"/>
      <selection pane="topRight" activeCell="C1" sqref="C1"/>
      <selection pane="bottomLeft" activeCell="A5" sqref="A5"/>
      <selection pane="bottomRight"/>
    </sheetView>
  </sheetViews>
  <sheetFormatPr baseColWidth="10" defaultColWidth="10.7109375" defaultRowHeight="7.5" customHeight="1"/>
  <cols>
    <col min="1" max="1" width="21.28515625" style="117" customWidth="1"/>
    <col min="2" max="2" width="14.28515625" style="117" customWidth="1"/>
    <col min="3" max="3" width="11.7109375" style="117" customWidth="1"/>
    <col min="4" max="4" width="12.7109375" style="117" customWidth="1"/>
    <col min="5" max="6" width="12.28515625" style="117" customWidth="1"/>
    <col min="7" max="7" width="12.7109375" style="117" customWidth="1"/>
    <col min="8" max="8" width="13.28515625" style="117" customWidth="1"/>
    <col min="9" max="50" width="10.7109375" style="118"/>
    <col min="51" max="16384" width="10.7109375" style="117"/>
  </cols>
  <sheetData>
    <row r="1" spans="1:8" s="65" customFormat="1" ht="20.100000000000001" customHeight="1" thickBot="1">
      <c r="A1" s="63" t="s">
        <v>258</v>
      </c>
      <c r="B1" s="64"/>
      <c r="C1" s="64"/>
      <c r="D1" s="64"/>
      <c r="E1" s="64"/>
      <c r="F1" s="64"/>
      <c r="G1" s="64"/>
      <c r="H1" s="64"/>
    </row>
    <row r="2" spans="1:8" s="69" customFormat="1" ht="12.6" customHeight="1" thickTop="1">
      <c r="A2" s="66"/>
      <c r="B2" s="67" t="s">
        <v>57</v>
      </c>
      <c r="C2" s="67" t="s">
        <v>112</v>
      </c>
      <c r="D2" s="67" t="s">
        <v>58</v>
      </c>
      <c r="E2" s="67" t="s">
        <v>110</v>
      </c>
      <c r="F2" s="67" t="s">
        <v>117</v>
      </c>
      <c r="G2" s="67" t="s">
        <v>256</v>
      </c>
      <c r="H2" s="68" t="s">
        <v>118</v>
      </c>
    </row>
    <row r="3" spans="1:8" s="69" customFormat="1" ht="12.6" customHeight="1">
      <c r="A3" s="70" t="s">
        <v>176</v>
      </c>
      <c r="B3" s="71" t="s">
        <v>251</v>
      </c>
      <c r="C3" s="71" t="s">
        <v>252</v>
      </c>
      <c r="D3" s="71" t="s">
        <v>253</v>
      </c>
      <c r="E3" s="71" t="s">
        <v>254</v>
      </c>
      <c r="F3" s="71" t="s">
        <v>255</v>
      </c>
      <c r="G3" s="71" t="s">
        <v>114</v>
      </c>
      <c r="H3" s="72" t="s">
        <v>119</v>
      </c>
    </row>
    <row r="4" spans="1:8" s="69" customFormat="1" ht="12.6" customHeight="1" thickBot="1">
      <c r="A4" s="73"/>
      <c r="B4" s="71" t="s">
        <v>59</v>
      </c>
      <c r="C4" s="71" t="s">
        <v>111</v>
      </c>
      <c r="D4" s="71" t="s">
        <v>60</v>
      </c>
      <c r="E4" s="71" t="s">
        <v>111</v>
      </c>
      <c r="F4" s="71" t="s">
        <v>54</v>
      </c>
      <c r="G4" s="71" t="s">
        <v>115</v>
      </c>
      <c r="H4" s="72" t="s">
        <v>116</v>
      </c>
    </row>
    <row r="5" spans="1:8" s="69" customFormat="1" ht="20.100000000000001" customHeight="1" thickBot="1">
      <c r="A5" s="74" t="s">
        <v>257</v>
      </c>
      <c r="B5" s="75" t="s">
        <v>241</v>
      </c>
      <c r="C5" s="75" t="s">
        <v>242</v>
      </c>
      <c r="D5" s="75" t="s">
        <v>243</v>
      </c>
      <c r="E5" s="75" t="s">
        <v>244</v>
      </c>
      <c r="F5" s="75" t="s">
        <v>245</v>
      </c>
      <c r="G5" s="75" t="s">
        <v>246</v>
      </c>
      <c r="H5" s="76" t="s">
        <v>250</v>
      </c>
    </row>
    <row r="6" spans="1:8" s="69" customFormat="1" ht="14.25" customHeight="1">
      <c r="A6" s="77" t="s">
        <v>0</v>
      </c>
      <c r="B6" s="78">
        <v>134.04495276102756</v>
      </c>
      <c r="C6" s="79">
        <v>7.8579273969688153</v>
      </c>
      <c r="D6" s="80">
        <v>2.0922058317825565</v>
      </c>
      <c r="E6" s="80">
        <v>-3.2626134814181689</v>
      </c>
      <c r="F6" s="81">
        <v>-5700.5438995541808</v>
      </c>
      <c r="G6" s="82">
        <v>186.11904403977741</v>
      </c>
      <c r="H6" s="83">
        <v>7.255702183010702</v>
      </c>
    </row>
    <row r="7" spans="1:8" s="69" customFormat="1" ht="14.25" customHeight="1">
      <c r="A7" s="77" t="s">
        <v>1</v>
      </c>
      <c r="B7" s="84">
        <v>0</v>
      </c>
      <c r="C7" s="85">
        <v>-0.93013337983239885</v>
      </c>
      <c r="D7" s="86">
        <v>15.629464626283616</v>
      </c>
      <c r="E7" s="86">
        <v>8.2246827414544654</v>
      </c>
      <c r="F7" s="81">
        <v>-6098.9210011732503</v>
      </c>
      <c r="G7" s="86">
        <v>199.28945305051695</v>
      </c>
      <c r="H7" s="87">
        <v>18.890073013869504</v>
      </c>
    </row>
    <row r="8" spans="1:8" s="69" customFormat="1" ht="14.25" customHeight="1">
      <c r="A8" s="77" t="s">
        <v>2</v>
      </c>
      <c r="B8" s="84">
        <v>10.642797844711659</v>
      </c>
      <c r="C8" s="88">
        <v>0.72008008514201238</v>
      </c>
      <c r="D8" s="89">
        <v>4.0465948687977074</v>
      </c>
      <c r="E8" s="89">
        <v>8.4331876497209107E-2</v>
      </c>
      <c r="F8" s="90">
        <v>-2113.833705001593</v>
      </c>
      <c r="G8" s="85">
        <v>108.04396168441303</v>
      </c>
      <c r="H8" s="87">
        <v>6.3658856841322136</v>
      </c>
    </row>
    <row r="9" spans="1:8" s="69" customFormat="1" ht="14.25" customHeight="1">
      <c r="A9" s="77" t="s">
        <v>52</v>
      </c>
      <c r="B9" s="84">
        <v>0</v>
      </c>
      <c r="C9" s="91">
        <v>-3.933154837040568</v>
      </c>
      <c r="D9" s="91">
        <v>3.8166389331417303</v>
      </c>
      <c r="E9" s="91">
        <v>-1.8666714176424495</v>
      </c>
      <c r="F9" s="90">
        <v>-4326.9612274517931</v>
      </c>
      <c r="G9" s="86">
        <v>162.0137051803793</v>
      </c>
      <c r="H9" s="87">
        <v>0.67728217747097863</v>
      </c>
    </row>
    <row r="10" spans="1:8" s="69" customFormat="1" ht="14.25" customHeight="1">
      <c r="A10" s="77" t="s">
        <v>3</v>
      </c>
      <c r="B10" s="91">
        <v>273.92431072439456</v>
      </c>
      <c r="C10" s="86">
        <v>8.1933617365425082</v>
      </c>
      <c r="D10" s="85">
        <v>3.873390654835787</v>
      </c>
      <c r="E10" s="85">
        <v>-1.1944599694361133</v>
      </c>
      <c r="F10" s="90">
        <v>-1228.1173001310617</v>
      </c>
      <c r="G10" s="85">
        <v>61.825140584306162</v>
      </c>
      <c r="H10" s="87">
        <v>4.1080854296412035</v>
      </c>
    </row>
    <row r="11" spans="1:8" s="69" customFormat="1" ht="14.25" customHeight="1">
      <c r="A11" s="77" t="s">
        <v>4</v>
      </c>
      <c r="B11" s="91">
        <v>103.01242231947197</v>
      </c>
      <c r="C11" s="86">
        <v>8.1824076296104629</v>
      </c>
      <c r="D11" s="85">
        <v>5.6015194308663023</v>
      </c>
      <c r="E11" s="85">
        <v>6.3535588638143028E-2</v>
      </c>
      <c r="F11" s="90">
        <v>-519.78345626975761</v>
      </c>
      <c r="G11" s="85">
        <v>61.160433346804687</v>
      </c>
      <c r="H11" s="87">
        <v>8.8728120340966896</v>
      </c>
    </row>
    <row r="12" spans="1:8" s="69" customFormat="1" ht="14.25" customHeight="1">
      <c r="A12" s="77" t="s">
        <v>5</v>
      </c>
      <c r="B12" s="91">
        <v>114.38357707821621</v>
      </c>
      <c r="C12" s="86">
        <v>7.6466569602128294</v>
      </c>
      <c r="D12" s="85">
        <v>2.6126831164194484</v>
      </c>
      <c r="E12" s="85">
        <v>-1.7613221666431915</v>
      </c>
      <c r="F12" s="90">
        <v>1040.4649446494466</v>
      </c>
      <c r="G12" s="86">
        <v>164.97039717751093</v>
      </c>
      <c r="H12" s="87">
        <v>12.571845400428138</v>
      </c>
    </row>
    <row r="13" spans="1:8" s="69" customFormat="1" ht="14.25" customHeight="1">
      <c r="A13" s="77" t="s">
        <v>6</v>
      </c>
      <c r="B13" s="91">
        <v>187.29490211814246</v>
      </c>
      <c r="C13" s="85">
        <v>11.392977700522083</v>
      </c>
      <c r="D13" s="85">
        <v>7.4698060571435523</v>
      </c>
      <c r="E13" s="85">
        <v>0.96315754286374156</v>
      </c>
      <c r="F13" s="90">
        <v>-4785.9311431143115</v>
      </c>
      <c r="G13" s="85">
        <v>126.65089425832245</v>
      </c>
      <c r="H13" s="87">
        <v>8.0390481683037702</v>
      </c>
    </row>
    <row r="14" spans="1:8" s="69" customFormat="1" ht="14.25" customHeight="1">
      <c r="A14" s="77" t="s">
        <v>7</v>
      </c>
      <c r="B14" s="92">
        <v>16.093915095387885</v>
      </c>
      <c r="C14" s="85">
        <v>10.065781410117904</v>
      </c>
      <c r="D14" s="85">
        <v>14.014708787323199</v>
      </c>
      <c r="E14" s="85">
        <v>1.0223748613759343</v>
      </c>
      <c r="F14" s="81">
        <v>-11321.783699059561</v>
      </c>
      <c r="G14" s="86">
        <v>340.5263738232432</v>
      </c>
      <c r="H14" s="93">
        <v>44.390358566911011</v>
      </c>
    </row>
    <row r="15" spans="1:8" s="69" customFormat="1" ht="14.25" customHeight="1">
      <c r="A15" s="77" t="s">
        <v>8</v>
      </c>
      <c r="B15" s="92">
        <v>18.939983183932302</v>
      </c>
      <c r="C15" s="86">
        <v>4.0683960994723742</v>
      </c>
      <c r="D15" s="85">
        <v>7.8421184740242484</v>
      </c>
      <c r="E15" s="85">
        <v>3.0364229340963655</v>
      </c>
      <c r="F15" s="81">
        <v>-5414.4902747142569</v>
      </c>
      <c r="G15" s="86">
        <v>151.3904259747182</v>
      </c>
      <c r="H15" s="87">
        <v>18.731481586349396</v>
      </c>
    </row>
    <row r="16" spans="1:8" s="69" customFormat="1" ht="14.25" customHeight="1">
      <c r="A16" s="77" t="s">
        <v>9</v>
      </c>
      <c r="B16" s="91">
        <v>225.23773690788968</v>
      </c>
      <c r="C16" s="86">
        <v>8.2016261799771257</v>
      </c>
      <c r="D16" s="85">
        <v>7.3209586545387175</v>
      </c>
      <c r="E16" s="85">
        <v>1.7279665811873444</v>
      </c>
      <c r="F16" s="90">
        <v>-2870.0630810092962</v>
      </c>
      <c r="G16" s="85">
        <v>106.86100129594519</v>
      </c>
      <c r="H16" s="87">
        <v>5.7374183466353719</v>
      </c>
    </row>
    <row r="17" spans="1:8" s="69" customFormat="1" ht="14.25" customHeight="1">
      <c r="A17" s="77" t="s">
        <v>10</v>
      </c>
      <c r="B17" s="91">
        <v>1865.0349331019679</v>
      </c>
      <c r="C17" s="92">
        <v>1.7932281777745152</v>
      </c>
      <c r="D17" s="91">
        <v>6.8264896398422401</v>
      </c>
      <c r="E17" s="91">
        <v>1.4273635106007629</v>
      </c>
      <c r="F17" s="90">
        <v>-3035.8073755818118</v>
      </c>
      <c r="G17" s="85">
        <v>127.52070461330503</v>
      </c>
      <c r="H17" s="87">
        <v>3.4425331304471007</v>
      </c>
    </row>
    <row r="18" spans="1:8" s="69" customFormat="1" ht="14.25" customHeight="1">
      <c r="A18" s="77" t="s">
        <v>11</v>
      </c>
      <c r="B18" s="92">
        <v>43.652437812466552</v>
      </c>
      <c r="C18" s="86">
        <v>2.3839460468007556</v>
      </c>
      <c r="D18" s="85">
        <v>1.8131699936365901</v>
      </c>
      <c r="E18" s="85">
        <v>-2.2560933798306522</v>
      </c>
      <c r="F18" s="90">
        <v>-131.23028785982478</v>
      </c>
      <c r="G18" s="85">
        <v>102.32480916947833</v>
      </c>
      <c r="H18" s="87">
        <v>5.7687716585176592</v>
      </c>
    </row>
    <row r="19" spans="1:8" s="69" customFormat="1" ht="14.25" customHeight="1">
      <c r="A19" s="77" t="s">
        <v>12</v>
      </c>
      <c r="B19" s="91">
        <v>109.63144094904247</v>
      </c>
      <c r="C19" s="86">
        <v>7.6044756489893368</v>
      </c>
      <c r="D19" s="85">
        <v>4.2073104579225209</v>
      </c>
      <c r="E19" s="85">
        <v>-1.961188303498564</v>
      </c>
      <c r="F19" s="90">
        <v>-4033.960846005943</v>
      </c>
      <c r="G19" s="85">
        <v>149.02188030431148</v>
      </c>
      <c r="H19" s="87">
        <v>7.3284525349843133</v>
      </c>
    </row>
    <row r="20" spans="1:8" s="69" customFormat="1" ht="14.25" customHeight="1">
      <c r="A20" s="77" t="s">
        <v>13</v>
      </c>
      <c r="B20" s="92">
        <v>44.506923301914156</v>
      </c>
      <c r="C20" s="92">
        <v>7.4104679979159993</v>
      </c>
      <c r="D20" s="85">
        <v>7.4075234811132553</v>
      </c>
      <c r="E20" s="85">
        <v>1.9232610784756232</v>
      </c>
      <c r="F20" s="90">
        <v>-4174.6101254868026</v>
      </c>
      <c r="G20" s="85">
        <v>125.83630395527902</v>
      </c>
      <c r="H20" s="87">
        <v>15.453482062001337</v>
      </c>
    </row>
    <row r="21" spans="1:8" s="69" customFormat="1" ht="14.25" customHeight="1">
      <c r="A21" s="77" t="s">
        <v>14</v>
      </c>
      <c r="B21" s="92">
        <v>0</v>
      </c>
      <c r="C21" s="91">
        <v>-0.6606408554509916</v>
      </c>
      <c r="D21" s="85">
        <v>7.1373075127228791</v>
      </c>
      <c r="E21" s="85">
        <v>2.1578062493264278</v>
      </c>
      <c r="F21" s="90">
        <v>-3205.8573052870947</v>
      </c>
      <c r="G21" s="85">
        <v>106.84133667398991</v>
      </c>
      <c r="H21" s="87">
        <v>8.9832193755168106</v>
      </c>
    </row>
    <row r="22" spans="1:8" s="69" customFormat="1" ht="14.25" customHeight="1">
      <c r="A22" s="77" t="s">
        <v>15</v>
      </c>
      <c r="B22" s="91">
        <v>72.35333542578401</v>
      </c>
      <c r="C22" s="91">
        <v>11.679514106371535</v>
      </c>
      <c r="D22" s="85">
        <v>5.7686814812127079</v>
      </c>
      <c r="E22" s="85">
        <v>-5.6196716828505099E-2</v>
      </c>
      <c r="F22" s="90">
        <v>-3377.3722902921772</v>
      </c>
      <c r="G22" s="85">
        <v>114.25658407255045</v>
      </c>
      <c r="H22" s="87">
        <v>15.970823623634905</v>
      </c>
    </row>
    <row r="23" spans="1:8" s="69" customFormat="1" ht="14.25" customHeight="1">
      <c r="A23" s="77" t="s">
        <v>16</v>
      </c>
      <c r="B23" s="92">
        <v>8.290561699384762</v>
      </c>
      <c r="C23" s="92">
        <v>9.4590478385787566</v>
      </c>
      <c r="D23" s="85">
        <v>0.73625254861928635</v>
      </c>
      <c r="E23" s="85">
        <v>-4.1812449061916013</v>
      </c>
      <c r="F23" s="90">
        <v>2568.1649484536083</v>
      </c>
      <c r="G23" s="85">
        <v>115.76949791625321</v>
      </c>
      <c r="H23" s="93">
        <v>67.47294532027837</v>
      </c>
    </row>
    <row r="24" spans="1:8" s="69" customFormat="1" ht="14.25" customHeight="1">
      <c r="A24" s="77" t="s">
        <v>17</v>
      </c>
      <c r="B24" s="91">
        <v>184.78472002481288</v>
      </c>
      <c r="C24" s="92">
        <v>7.9530681836415944</v>
      </c>
      <c r="D24" s="85">
        <v>8.8109646457339199</v>
      </c>
      <c r="E24" s="85">
        <v>3.4163556005983149</v>
      </c>
      <c r="F24" s="90">
        <v>-2802.5664754953077</v>
      </c>
      <c r="G24" s="85">
        <v>120.2609759251516</v>
      </c>
      <c r="H24" s="87">
        <v>5.6312409238884662</v>
      </c>
    </row>
    <row r="25" spans="1:8" s="69" customFormat="1" ht="14.25" customHeight="1">
      <c r="A25" s="77" t="s">
        <v>18</v>
      </c>
      <c r="B25" s="92">
        <v>3.7914811660607608</v>
      </c>
      <c r="C25" s="86">
        <v>0.91923339681781036</v>
      </c>
      <c r="D25" s="85">
        <v>4.7441502249870204</v>
      </c>
      <c r="E25" s="85">
        <v>0.65268858301797317</v>
      </c>
      <c r="F25" s="90">
        <v>-2704.5590223608942</v>
      </c>
      <c r="G25" s="85">
        <v>108.9084041399872</v>
      </c>
      <c r="H25" s="87">
        <v>21.975905933974698</v>
      </c>
    </row>
    <row r="26" spans="1:8" s="69" customFormat="1" ht="14.25" customHeight="1">
      <c r="A26" s="77" t="s">
        <v>173</v>
      </c>
      <c r="B26" s="91">
        <v>234.11303302510666</v>
      </c>
      <c r="C26" s="92">
        <v>8.0488751314094209</v>
      </c>
      <c r="D26" s="91">
        <v>5.1820241183756979</v>
      </c>
      <c r="E26" s="91">
        <v>-0.56733163269634079</v>
      </c>
      <c r="F26" s="90">
        <v>-1587.6702390766693</v>
      </c>
      <c r="G26" s="85">
        <v>87.715564450039935</v>
      </c>
      <c r="H26" s="87">
        <v>3.6631710860107898</v>
      </c>
    </row>
    <row r="27" spans="1:8" s="69" customFormat="1" ht="14.25" customHeight="1">
      <c r="A27" s="77" t="s">
        <v>20</v>
      </c>
      <c r="B27" s="92">
        <v>57.849310222851081</v>
      </c>
      <c r="C27" s="92">
        <v>6.3483313988921282</v>
      </c>
      <c r="D27" s="91">
        <v>-0.5219756402741601</v>
      </c>
      <c r="E27" s="91">
        <v>-5.8006063405677555</v>
      </c>
      <c r="F27" s="90">
        <v>2750.2976744186049</v>
      </c>
      <c r="G27" s="85">
        <v>42.810829323601865</v>
      </c>
      <c r="H27" s="87">
        <v>10.519539477111536</v>
      </c>
    </row>
    <row r="28" spans="1:8" s="69" customFormat="1" ht="14.25" customHeight="1">
      <c r="A28" s="77" t="s">
        <v>21</v>
      </c>
      <c r="B28" s="94" t="s">
        <v>56</v>
      </c>
      <c r="C28" s="91">
        <v>21.227895349909527</v>
      </c>
      <c r="D28" s="91">
        <v>4.9899588415466694</v>
      </c>
      <c r="E28" s="91">
        <v>-1.1996565503002499</v>
      </c>
      <c r="F28" s="90">
        <v>1750.5296610169491</v>
      </c>
      <c r="G28" s="85">
        <v>68.269133487867791</v>
      </c>
      <c r="H28" s="87">
        <v>0</v>
      </c>
    </row>
    <row r="29" spans="1:8" s="69" customFormat="1" ht="14.25" customHeight="1">
      <c r="A29" s="77" t="s">
        <v>22</v>
      </c>
      <c r="B29" s="91">
        <v>315.59296529671775</v>
      </c>
      <c r="C29" s="92">
        <v>7.5873893972053477</v>
      </c>
      <c r="D29" s="91">
        <v>13.956753742029814</v>
      </c>
      <c r="E29" s="91">
        <v>2.8827572692603365</v>
      </c>
      <c r="F29" s="81">
        <v>-5539.852830188679</v>
      </c>
      <c r="G29" s="86">
        <v>198.04694192222033</v>
      </c>
      <c r="H29" s="87">
        <v>2.6363071369302835</v>
      </c>
    </row>
    <row r="30" spans="1:8" s="69" customFormat="1" ht="14.25" customHeight="1">
      <c r="A30" s="77" t="s">
        <v>53</v>
      </c>
      <c r="B30" s="91">
        <v>72.297661896718026</v>
      </c>
      <c r="C30" s="92">
        <v>6.4322330777565524</v>
      </c>
      <c r="D30" s="91">
        <v>5.880263919331048</v>
      </c>
      <c r="E30" s="91">
        <v>-0.53438345023871814</v>
      </c>
      <c r="F30" s="90">
        <v>-3452.2236890694239</v>
      </c>
      <c r="G30" s="85">
        <v>113.73371260211987</v>
      </c>
      <c r="H30" s="87">
        <v>12.811955712630315</v>
      </c>
    </row>
    <row r="31" spans="1:8" s="69" customFormat="1" ht="14.25" customHeight="1">
      <c r="A31" s="77" t="s">
        <v>23</v>
      </c>
      <c r="B31" s="92">
        <v>0</v>
      </c>
      <c r="C31" s="91">
        <v>-5.325611665570495</v>
      </c>
      <c r="D31" s="91">
        <v>3.8610117590451889</v>
      </c>
      <c r="E31" s="91">
        <v>-1.6728946070616528</v>
      </c>
      <c r="F31" s="90">
        <v>5781.306843267108</v>
      </c>
      <c r="G31" s="85">
        <v>115.57279054624208</v>
      </c>
      <c r="H31" s="87">
        <v>3.4356027508506464</v>
      </c>
    </row>
    <row r="32" spans="1:8" s="69" customFormat="1" ht="14.25" customHeight="1">
      <c r="A32" s="77" t="s">
        <v>24</v>
      </c>
      <c r="B32" s="91">
        <v>3754.7891411985661</v>
      </c>
      <c r="C32" s="92">
        <v>5.7933576516772627</v>
      </c>
      <c r="D32" s="91">
        <v>9.7601788391419788</v>
      </c>
      <c r="E32" s="91">
        <v>3.9728801378911744</v>
      </c>
      <c r="F32" s="81">
        <v>-7296.8200899550229</v>
      </c>
      <c r="G32" s="86">
        <v>189.07880024476108</v>
      </c>
      <c r="H32" s="87">
        <v>2.4399473659584494</v>
      </c>
    </row>
    <row r="33" spans="1:8" s="69" customFormat="1" ht="14.25" customHeight="1">
      <c r="A33" s="77" t="s">
        <v>25</v>
      </c>
      <c r="B33" s="92">
        <v>18.335542779280519</v>
      </c>
      <c r="C33" s="92">
        <v>3.2242869290929579</v>
      </c>
      <c r="D33" s="91">
        <v>4.2430703624733477</v>
      </c>
      <c r="E33" s="91">
        <v>1.4073018293321491</v>
      </c>
      <c r="F33" s="90">
        <v>-809.39576767221968</v>
      </c>
      <c r="G33" s="85">
        <v>144.26682193858102</v>
      </c>
      <c r="H33" s="87">
        <v>17.565178673327253</v>
      </c>
    </row>
    <row r="34" spans="1:8" s="69" customFormat="1" ht="14.25" customHeight="1">
      <c r="A34" s="77" t="s">
        <v>26</v>
      </c>
      <c r="B34" s="91">
        <v>755.17770082863888</v>
      </c>
      <c r="C34" s="95">
        <v>6.4584196453775737</v>
      </c>
      <c r="D34" s="96">
        <v>6.8340575196231601</v>
      </c>
      <c r="E34" s="96">
        <v>1.448421690346861</v>
      </c>
      <c r="F34" s="90">
        <v>-2266.2512534818943</v>
      </c>
      <c r="G34" s="85">
        <v>114.96936715383697</v>
      </c>
      <c r="H34" s="87">
        <v>1.1846539151770255</v>
      </c>
    </row>
    <row r="35" spans="1:8" s="69" customFormat="1" ht="14.25" customHeight="1">
      <c r="A35" s="77" t="s">
        <v>27</v>
      </c>
      <c r="B35" s="92">
        <v>18.015508863417029</v>
      </c>
      <c r="C35" s="92">
        <v>0.67287050681241467</v>
      </c>
      <c r="D35" s="91">
        <v>6.5184429154855223</v>
      </c>
      <c r="E35" s="91">
        <v>1.4995643779236123</v>
      </c>
      <c r="F35" s="90">
        <v>-3533.4187223276408</v>
      </c>
      <c r="G35" s="85">
        <v>135.88521555573857</v>
      </c>
      <c r="H35" s="87">
        <v>4.053701367653324</v>
      </c>
    </row>
    <row r="36" spans="1:8" s="69" customFormat="1" ht="14.25" customHeight="1">
      <c r="A36" s="77" t="s">
        <v>28</v>
      </c>
      <c r="B36" s="91">
        <v>16636.949585194641</v>
      </c>
      <c r="C36" s="91">
        <v>13.831707967977625</v>
      </c>
      <c r="D36" s="91">
        <v>2.3600824912046696</v>
      </c>
      <c r="E36" s="91">
        <v>-3.5228540641031145</v>
      </c>
      <c r="F36" s="90">
        <v>-2445.3856812933027</v>
      </c>
      <c r="G36" s="85">
        <v>111.91532797251899</v>
      </c>
      <c r="H36" s="87">
        <v>0.14316458613571165</v>
      </c>
    </row>
    <row r="37" spans="1:8" s="69" customFormat="1" ht="14.25" customHeight="1">
      <c r="A37" s="77" t="s">
        <v>29</v>
      </c>
      <c r="B37" s="92">
        <v>0</v>
      </c>
      <c r="C37" s="91">
        <v>-8.797991798787697</v>
      </c>
      <c r="D37" s="91">
        <v>1.6059265582015005</v>
      </c>
      <c r="E37" s="91">
        <v>-1.8700724959484165</v>
      </c>
      <c r="F37" s="81">
        <v>-5100.7548076923076</v>
      </c>
      <c r="G37" s="86">
        <v>269.16471056410728</v>
      </c>
      <c r="H37" s="93">
        <v>33.251401999863276</v>
      </c>
    </row>
    <row r="38" spans="1:8" s="69" customFormat="1" ht="14.25" customHeight="1">
      <c r="A38" s="77" t="s">
        <v>30</v>
      </c>
      <c r="B38" s="91">
        <v>247.12420285453996</v>
      </c>
      <c r="C38" s="92">
        <v>1.7420406394803463</v>
      </c>
      <c r="D38" s="91">
        <v>2.2351029173582839</v>
      </c>
      <c r="E38" s="91">
        <v>-1.6697071424565304</v>
      </c>
      <c r="F38" s="90">
        <v>-1215.4210977701543</v>
      </c>
      <c r="G38" s="85">
        <v>101.7705770445059</v>
      </c>
      <c r="H38" s="87">
        <v>1.0526496353308177</v>
      </c>
    </row>
    <row r="39" spans="1:8" s="69" customFormat="1" ht="14.25" customHeight="1">
      <c r="A39" s="77" t="s">
        <v>31</v>
      </c>
      <c r="B39" s="92">
        <v>46.795547118382061</v>
      </c>
      <c r="C39" s="91">
        <v>12.373847868968655</v>
      </c>
      <c r="D39" s="91">
        <v>5.1521054842986223</v>
      </c>
      <c r="E39" s="91">
        <v>-2.6321339447955503</v>
      </c>
      <c r="F39" s="81">
        <v>-6755.5353658536587</v>
      </c>
      <c r="G39" s="86">
        <v>279.09626895801154</v>
      </c>
      <c r="H39" s="87">
        <v>24.656752465547584</v>
      </c>
    </row>
    <row r="40" spans="1:8" s="69" customFormat="1" ht="14.25" customHeight="1">
      <c r="A40" s="77" t="s">
        <v>32</v>
      </c>
      <c r="B40" s="92">
        <v>2.2411992588849587</v>
      </c>
      <c r="C40" s="92">
        <v>0.4307475960231113</v>
      </c>
      <c r="D40" s="91">
        <v>3.1911665557371287</v>
      </c>
      <c r="E40" s="91">
        <v>-0.74318473954866782</v>
      </c>
      <c r="F40" s="90">
        <v>-1613.0877828054299</v>
      </c>
      <c r="G40" s="85">
        <v>149.893067983836</v>
      </c>
      <c r="H40" s="87">
        <v>19.520153204807002</v>
      </c>
    </row>
    <row r="41" spans="1:8" s="69" customFormat="1" ht="14.25" customHeight="1">
      <c r="A41" s="77" t="s">
        <v>33</v>
      </c>
      <c r="B41" s="91">
        <v>221.37103505843072</v>
      </c>
      <c r="C41" s="91">
        <v>23.274963633212149</v>
      </c>
      <c r="D41" s="91">
        <v>-1.068294962623938</v>
      </c>
      <c r="E41" s="91">
        <v>-10.500622020172322</v>
      </c>
      <c r="F41" s="90">
        <v>5312.909090909091</v>
      </c>
      <c r="G41" s="85">
        <v>17.502366649267</v>
      </c>
      <c r="H41" s="87">
        <v>12.183680681797957</v>
      </c>
    </row>
    <row r="42" spans="1:8" s="69" customFormat="1" ht="14.25" customHeight="1">
      <c r="A42" s="77" t="s">
        <v>34</v>
      </c>
      <c r="B42" s="91">
        <v>265.85991801817858</v>
      </c>
      <c r="C42" s="92">
        <v>9.4051954982369121</v>
      </c>
      <c r="D42" s="91">
        <v>-5.1127533981875324</v>
      </c>
      <c r="E42" s="91">
        <v>-7.5367282675636709</v>
      </c>
      <c r="F42" s="90">
        <v>1108.9108009708739</v>
      </c>
      <c r="G42" s="85">
        <v>58.764362334962541</v>
      </c>
      <c r="H42" s="87">
        <v>5.5298528482135199</v>
      </c>
    </row>
    <row r="43" spans="1:8" s="69" customFormat="1" ht="14.25" customHeight="1">
      <c r="A43" s="77" t="s">
        <v>35</v>
      </c>
      <c r="B43" s="92">
        <v>34.307868607665647</v>
      </c>
      <c r="C43" s="84">
        <v>9.1541750275658167</v>
      </c>
      <c r="D43" s="85">
        <v>7.9409390145790653</v>
      </c>
      <c r="E43" s="85">
        <v>1.1418525192649001</v>
      </c>
      <c r="F43" s="90">
        <v>-4912.5681024447031</v>
      </c>
      <c r="G43" s="86">
        <v>198.54469269330789</v>
      </c>
      <c r="H43" s="87">
        <v>23.29958489795666</v>
      </c>
    </row>
    <row r="44" spans="1:8" s="69" customFormat="1" ht="14.25" customHeight="1">
      <c r="A44" s="77" t="s">
        <v>36</v>
      </c>
      <c r="B44" s="91">
        <v>155.75427612177307</v>
      </c>
      <c r="C44" s="84">
        <v>5.0546265046546122</v>
      </c>
      <c r="D44" s="85">
        <v>6.6043578113354453</v>
      </c>
      <c r="E44" s="85">
        <v>1.3133565713030411E-2</v>
      </c>
      <c r="F44" s="90">
        <v>622.51781170483457</v>
      </c>
      <c r="G44" s="85">
        <v>43.341570172708082</v>
      </c>
      <c r="H44" s="87">
        <v>3.8652945408473292</v>
      </c>
    </row>
    <row r="45" spans="1:8" s="69" customFormat="1" ht="14.25" customHeight="1">
      <c r="A45" s="77" t="s">
        <v>37</v>
      </c>
      <c r="B45" s="92">
        <v>3.6574294558876055</v>
      </c>
      <c r="C45" s="84">
        <v>1.8877695704860125</v>
      </c>
      <c r="D45" s="85">
        <v>0.29843274796899938</v>
      </c>
      <c r="E45" s="85">
        <v>-4.6735899820825129</v>
      </c>
      <c r="F45" s="90">
        <v>-2936.7853658536587</v>
      </c>
      <c r="G45" s="85">
        <v>101.14194375611734</v>
      </c>
      <c r="H45" s="93">
        <v>35.585270457092314</v>
      </c>
    </row>
    <row r="46" spans="1:8" s="69" customFormat="1" ht="14.25" customHeight="1">
      <c r="A46" s="77" t="s">
        <v>38</v>
      </c>
      <c r="B46" s="91">
        <v>145.00620762104862</v>
      </c>
      <c r="C46" s="84">
        <v>8.5269187570198426</v>
      </c>
      <c r="D46" s="85">
        <v>6.7105952826656683</v>
      </c>
      <c r="E46" s="85">
        <v>0.4950205915387495</v>
      </c>
      <c r="F46" s="90">
        <v>-1731.3254437869823</v>
      </c>
      <c r="G46" s="85">
        <v>135.26693479939746</v>
      </c>
      <c r="H46" s="87">
        <v>7.4816714282790739</v>
      </c>
    </row>
    <row r="47" spans="1:8" s="69" customFormat="1" ht="14.25" customHeight="1">
      <c r="A47" s="77" t="s">
        <v>174</v>
      </c>
      <c r="B47" s="92">
        <v>43.182717078750173</v>
      </c>
      <c r="C47" s="84">
        <v>5.9276006222160333</v>
      </c>
      <c r="D47" s="85">
        <v>7.2555567638440372</v>
      </c>
      <c r="E47" s="85">
        <v>-0.39645810973429629</v>
      </c>
      <c r="F47" s="90">
        <v>-3788.2559402579768</v>
      </c>
      <c r="G47" s="85">
        <v>125.46944588959008</v>
      </c>
      <c r="H47" s="87">
        <v>17.761045072120581</v>
      </c>
    </row>
    <row r="48" spans="1:8" s="69" customFormat="1" ht="14.25" customHeight="1">
      <c r="A48" s="77" t="s">
        <v>40</v>
      </c>
      <c r="B48" s="92">
        <v>0</v>
      </c>
      <c r="C48" s="91">
        <v>-2.4103351573980798</v>
      </c>
      <c r="D48" s="91">
        <v>4.9803391814639566</v>
      </c>
      <c r="E48" s="91">
        <v>0.54717481131056955</v>
      </c>
      <c r="F48" s="90">
        <v>-1663.4789762340038</v>
      </c>
      <c r="G48" s="85">
        <v>92.314554466730499</v>
      </c>
      <c r="H48" s="87">
        <v>10.801550508395341</v>
      </c>
    </row>
    <row r="49" spans="1:9" s="69" customFormat="1" ht="14.25" customHeight="1">
      <c r="A49" s="77" t="s">
        <v>41</v>
      </c>
      <c r="B49" s="91">
        <v>114.98060443204858</v>
      </c>
      <c r="C49" s="91">
        <v>14.61390965671518</v>
      </c>
      <c r="D49" s="91">
        <v>9.0018912134589701</v>
      </c>
      <c r="E49" s="91">
        <v>4.6020287104870761</v>
      </c>
      <c r="F49" s="90">
        <v>-2057.9188221249501</v>
      </c>
      <c r="G49" s="85">
        <v>143.93114153489296</v>
      </c>
      <c r="H49" s="87">
        <v>15.773780393259212</v>
      </c>
    </row>
    <row r="50" spans="1:9" s="69" customFormat="1" ht="14.25" customHeight="1">
      <c r="A50" s="77" t="s">
        <v>42</v>
      </c>
      <c r="B50" s="95">
        <v>25.753349019834282</v>
      </c>
      <c r="C50" s="92">
        <v>5.1245593257066178</v>
      </c>
      <c r="D50" s="91">
        <v>7.7359399384972454</v>
      </c>
      <c r="E50" s="91">
        <v>2.4723540108474502</v>
      </c>
      <c r="F50" s="81">
        <v>-5616.393939393939</v>
      </c>
      <c r="G50" s="86">
        <v>175.89532478376532</v>
      </c>
      <c r="H50" s="87">
        <v>22.681266228148669</v>
      </c>
    </row>
    <row r="51" spans="1:9" s="69" customFormat="1" ht="14.25" customHeight="1">
      <c r="A51" s="77" t="s">
        <v>43</v>
      </c>
      <c r="B51" s="96">
        <v>47.427462576233594</v>
      </c>
      <c r="C51" s="92">
        <v>2.2962618971563145</v>
      </c>
      <c r="D51" s="91">
        <v>-3.1440615104344225</v>
      </c>
      <c r="E51" s="91">
        <v>-3.7772045250577353</v>
      </c>
      <c r="F51" s="90">
        <v>1738.3086419753085</v>
      </c>
      <c r="G51" s="85">
        <v>27.303882631811305</v>
      </c>
      <c r="H51" s="87">
        <v>6.8416798848612421</v>
      </c>
    </row>
    <row r="52" spans="1:9" s="69" customFormat="1" ht="14.25" customHeight="1">
      <c r="A52" s="77" t="s">
        <v>44</v>
      </c>
      <c r="B52" s="96">
        <v>71.618738659482048</v>
      </c>
      <c r="C52" s="84">
        <v>5.6547409732442491</v>
      </c>
      <c r="D52" s="85">
        <v>-2.0378739531915451</v>
      </c>
      <c r="E52" s="85">
        <v>-3.330337800584346</v>
      </c>
      <c r="F52" s="90">
        <v>1156.2473282442747</v>
      </c>
      <c r="G52" s="85">
        <v>59.60665948101218</v>
      </c>
      <c r="H52" s="87">
        <v>8.278910566885795</v>
      </c>
    </row>
    <row r="53" spans="1:9" s="69" customFormat="1" ht="14.25" customHeight="1">
      <c r="A53" s="77" t="s">
        <v>45</v>
      </c>
      <c r="B53" s="95">
        <v>38.58366355618049</v>
      </c>
      <c r="C53" s="84">
        <v>5.4652051262552188</v>
      </c>
      <c r="D53" s="85">
        <v>-7.0373146669467104E-2</v>
      </c>
      <c r="E53" s="85">
        <v>-3.2882848627723642</v>
      </c>
      <c r="F53" s="90">
        <v>248.5</v>
      </c>
      <c r="G53" s="85">
        <v>99.713575586804538</v>
      </c>
      <c r="H53" s="87">
        <v>13.291219490857708</v>
      </c>
    </row>
    <row r="54" spans="1:9" s="69" customFormat="1" ht="14.25" customHeight="1">
      <c r="A54" s="77" t="s">
        <v>175</v>
      </c>
      <c r="B54" s="96">
        <v>218.871603953375</v>
      </c>
      <c r="C54" s="84">
        <v>5.8805959426221941</v>
      </c>
      <c r="D54" s="85">
        <v>2.2424158106707859</v>
      </c>
      <c r="E54" s="85">
        <v>-2.6311491140623731</v>
      </c>
      <c r="F54" s="90">
        <v>-1529.9826086956521</v>
      </c>
      <c r="G54" s="85">
        <v>147.47883953349847</v>
      </c>
      <c r="H54" s="87">
        <v>3.8653451421465932</v>
      </c>
    </row>
    <row r="55" spans="1:9" s="69" customFormat="1" ht="14.25" customHeight="1">
      <c r="A55" s="77" t="s">
        <v>47</v>
      </c>
      <c r="B55" s="96">
        <v>126.2955630604402</v>
      </c>
      <c r="C55" s="86">
        <v>9.835218152303046</v>
      </c>
      <c r="D55" s="85">
        <v>-0.18273826258082654</v>
      </c>
      <c r="E55" s="85">
        <v>-0.793528435524681</v>
      </c>
      <c r="F55" s="90">
        <v>3233.1220472440946</v>
      </c>
      <c r="G55" s="85">
        <v>3.7850175554192464</v>
      </c>
      <c r="H55" s="87">
        <v>8.936234570822279</v>
      </c>
    </row>
    <row r="56" spans="1:9" s="69" customFormat="1" ht="14.25" customHeight="1">
      <c r="A56" s="77" t="s">
        <v>48</v>
      </c>
      <c r="B56" s="95">
        <v>25.92823813134693</v>
      </c>
      <c r="C56" s="86">
        <v>2.8510773640127653</v>
      </c>
      <c r="D56" s="85">
        <v>4.3592670424787574</v>
      </c>
      <c r="E56" s="85">
        <v>-1.3627738929380431</v>
      </c>
      <c r="F56" s="90">
        <v>-4235.3327026090665</v>
      </c>
      <c r="G56" s="86">
        <v>179.0552426028618</v>
      </c>
      <c r="H56" s="87">
        <v>11.271647827829883</v>
      </c>
    </row>
    <row r="57" spans="1:9" s="69" customFormat="1" ht="14.25" customHeight="1">
      <c r="A57" s="77" t="s">
        <v>49</v>
      </c>
      <c r="B57" s="95">
        <v>24.669017364114165</v>
      </c>
      <c r="C57" s="82">
        <v>5.1300304496511684</v>
      </c>
      <c r="D57" s="97">
        <v>0.72633926269332882</v>
      </c>
      <c r="E57" s="97">
        <v>-1.0206481587456908</v>
      </c>
      <c r="F57" s="90">
        <v>-243.54751131221718</v>
      </c>
      <c r="G57" s="85">
        <v>75.802148958033314</v>
      </c>
      <c r="H57" s="93">
        <v>38.896639023466797</v>
      </c>
    </row>
    <row r="58" spans="1:9" s="69" customFormat="1" ht="14.25" customHeight="1" thickBot="1">
      <c r="A58" s="98" t="s">
        <v>50</v>
      </c>
      <c r="B58" s="99">
        <v>127.21452615708432</v>
      </c>
      <c r="C58" s="100">
        <v>14.483509932832211</v>
      </c>
      <c r="D58" s="100">
        <v>12.033671208181056</v>
      </c>
      <c r="E58" s="101">
        <v>5.9801362475561204</v>
      </c>
      <c r="F58" s="102">
        <v>-3524.2476489028213</v>
      </c>
      <c r="G58" s="89">
        <v>145.79146452130814</v>
      </c>
      <c r="H58" s="103">
        <v>22.868430477995432</v>
      </c>
    </row>
    <row r="59" spans="1:9" s="69" customFormat="1" ht="20.100000000000001" customHeight="1" thickBot="1">
      <c r="A59" s="104" t="s">
        <v>51</v>
      </c>
      <c r="B59" s="105">
        <v>65.658307416457092</v>
      </c>
      <c r="C59" s="106">
        <v>6.131362731040447</v>
      </c>
      <c r="D59" s="107">
        <v>4.8712156052851965</v>
      </c>
      <c r="E59" s="107">
        <v>-0.56086018105342261</v>
      </c>
      <c r="F59" s="108">
        <v>-3810.7011237000133</v>
      </c>
      <c r="G59" s="109">
        <v>155.22124944550254</v>
      </c>
      <c r="H59" s="110">
        <v>10.697295133485191</v>
      </c>
    </row>
    <row r="60" spans="1:9" s="69" customFormat="1" ht="18" customHeight="1" thickBot="1">
      <c r="A60" s="111" t="s">
        <v>259</v>
      </c>
      <c r="B60" s="112">
        <v>79.531729705338847</v>
      </c>
      <c r="C60" s="113">
        <v>6.4437756342164363</v>
      </c>
      <c r="D60" s="114">
        <v>5.4387279446642181</v>
      </c>
      <c r="E60" s="114">
        <v>9.9295541118306893E-2</v>
      </c>
      <c r="F60" s="115">
        <v>-3682.5338031283459</v>
      </c>
      <c r="G60" s="113">
        <v>161.85353261422733</v>
      </c>
      <c r="H60" s="116">
        <v>9.7699135733164049</v>
      </c>
      <c r="I60" s="117"/>
    </row>
    <row r="61" spans="1:9" s="69" customFormat="1" ht="7.5" customHeight="1" thickTop="1">
      <c r="F61" s="117"/>
      <c r="G61" s="117"/>
      <c r="H61" s="117"/>
      <c r="I61" s="117"/>
    </row>
    <row r="62" spans="1:9" s="69" customFormat="1" ht="7.5" customHeight="1">
      <c r="F62" s="117"/>
      <c r="G62" s="117"/>
      <c r="H62" s="117"/>
      <c r="I62" s="117"/>
    </row>
    <row r="63" spans="1:9" ht="7.5" customHeight="1">
      <c r="I63" s="117"/>
    </row>
  </sheetData>
  <sheetProtection sheet="1" objects="1" scenarios="1"/>
  <printOptions horizontalCentered="1"/>
  <pageMargins left="0" right="0" top="0.39370078740157483" bottom="0.59055118110236227" header="0.31496062992125984" footer="0.31496062992125984"/>
  <pageSetup paperSize="9" scale="91"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AU312"/>
  <sheetViews>
    <sheetView tabSelected="1" zoomScale="160" zoomScaleNormal="160" workbookViewId="0">
      <pane xSplit="1" ySplit="4" topLeftCell="B14" activePane="bottomRight" state="frozen"/>
      <selection pane="topRight" activeCell="C1" sqref="C1"/>
      <selection pane="bottomLeft" activeCell="A5" sqref="A5"/>
      <selection pane="bottomRight" activeCell="B16" sqref="B16"/>
    </sheetView>
  </sheetViews>
  <sheetFormatPr baseColWidth="10" defaultColWidth="10.7109375" defaultRowHeight="7.5" customHeight="1"/>
  <cols>
    <col min="1" max="2" width="25.7109375" style="117" customWidth="1"/>
    <col min="3" max="3" width="27.7109375" style="117" customWidth="1"/>
    <col min="4" max="4" width="25.7109375" style="117" customWidth="1"/>
    <col min="5" max="5" width="10.7109375" style="118"/>
    <col min="6" max="7" width="16.7109375" style="117" customWidth="1"/>
    <col min="8" max="13" width="10.7109375" style="117" customWidth="1"/>
    <col min="14" max="14" width="11.7109375" style="117" customWidth="1"/>
    <col min="15" max="47" width="10.7109375" style="118"/>
    <col min="48" max="16384" width="10.7109375" style="117"/>
  </cols>
  <sheetData>
    <row r="1" spans="1:14" s="65" customFormat="1" ht="20.100000000000001" customHeight="1" thickBot="1">
      <c r="A1" s="63" t="s">
        <v>258</v>
      </c>
      <c r="B1" s="64"/>
      <c r="C1" s="64"/>
      <c r="D1" s="64"/>
      <c r="F1" s="119"/>
      <c r="G1" s="120"/>
      <c r="H1" s="120"/>
      <c r="I1" s="121" t="s">
        <v>177</v>
      </c>
      <c r="J1" s="120"/>
      <c r="K1" s="120"/>
      <c r="L1" s="120"/>
      <c r="M1" s="120"/>
      <c r="N1" s="120"/>
    </row>
    <row r="2" spans="1:14" s="69" customFormat="1" ht="12.6" customHeight="1" thickTop="1">
      <c r="A2" s="201" t="s">
        <v>176</v>
      </c>
      <c r="B2" s="122" t="s">
        <v>160</v>
      </c>
      <c r="C2" s="122" t="s">
        <v>161</v>
      </c>
      <c r="D2" s="123" t="s">
        <v>162</v>
      </c>
      <c r="F2" s="124">
        <v>32</v>
      </c>
      <c r="G2" s="124" t="s">
        <v>262</v>
      </c>
      <c r="H2" s="125" t="s">
        <v>178</v>
      </c>
      <c r="I2" s="126" t="s">
        <v>179</v>
      </c>
      <c r="J2" s="127" t="s">
        <v>180</v>
      </c>
      <c r="K2" s="128" t="s">
        <v>181</v>
      </c>
      <c r="L2" s="129" t="s">
        <v>188</v>
      </c>
      <c r="M2" s="129" t="s">
        <v>182</v>
      </c>
      <c r="N2" s="128" t="s">
        <v>183</v>
      </c>
    </row>
    <row r="3" spans="1:14" s="69" customFormat="1" ht="12.6" customHeight="1">
      <c r="A3" s="202"/>
      <c r="B3" s="130" t="s">
        <v>163</v>
      </c>
      <c r="C3" s="130" t="s">
        <v>164</v>
      </c>
      <c r="D3" s="131" t="s">
        <v>165</v>
      </c>
      <c r="F3" s="132" t="s">
        <v>187</v>
      </c>
      <c r="G3" s="124" t="s">
        <v>236</v>
      </c>
      <c r="H3" s="125" t="s">
        <v>190</v>
      </c>
      <c r="I3" s="133" t="s">
        <v>184</v>
      </c>
      <c r="J3" s="134" t="s">
        <v>185</v>
      </c>
      <c r="K3" s="128" t="s">
        <v>186</v>
      </c>
      <c r="L3" s="129" t="s">
        <v>189</v>
      </c>
      <c r="M3" s="135" t="s">
        <v>263</v>
      </c>
      <c r="N3" s="128" t="s">
        <v>55</v>
      </c>
    </row>
    <row r="4" spans="1:14" s="69" customFormat="1" ht="12.6" customHeight="1" thickBot="1">
      <c r="A4" s="203"/>
      <c r="B4" s="130" t="s">
        <v>166</v>
      </c>
      <c r="C4" s="130" t="s">
        <v>167</v>
      </c>
      <c r="D4" s="131" t="s">
        <v>55</v>
      </c>
      <c r="F4" s="136"/>
      <c r="G4" s="137" t="s">
        <v>237</v>
      </c>
      <c r="H4" s="138"/>
      <c r="I4" s="120"/>
      <c r="J4" s="120"/>
      <c r="K4" s="120"/>
      <c r="L4" s="139"/>
      <c r="M4" s="139"/>
      <c r="N4" s="120"/>
    </row>
    <row r="5" spans="1:14" s="69" customFormat="1" ht="20.100000000000001" customHeight="1" thickBot="1">
      <c r="A5" s="74" t="s">
        <v>249</v>
      </c>
      <c r="B5" s="140" t="s">
        <v>160</v>
      </c>
      <c r="C5" s="140" t="s">
        <v>161</v>
      </c>
      <c r="D5" s="141" t="s">
        <v>162</v>
      </c>
      <c r="F5" s="142"/>
      <c r="G5" s="137"/>
      <c r="H5" s="138"/>
      <c r="I5" s="120"/>
      <c r="J5" s="120"/>
      <c r="K5" s="120"/>
      <c r="L5" s="139"/>
      <c r="M5" s="139"/>
      <c r="N5" s="120"/>
    </row>
    <row r="6" spans="1:14" s="69" customFormat="1" ht="14.25" customHeight="1">
      <c r="A6" s="77" t="s">
        <v>0</v>
      </c>
      <c r="B6" s="143">
        <f t="shared" ref="B6:B57" si="0">H6</f>
        <v>9.5558091072619717</v>
      </c>
      <c r="C6" s="144">
        <f>K6</f>
        <v>0.75524275487095271</v>
      </c>
      <c r="D6" s="145">
        <f t="shared" ref="D6:D57" si="1">N6</f>
        <v>12525.399569344616</v>
      </c>
      <c r="F6" s="146">
        <v>13548266</v>
      </c>
      <c r="G6" s="147">
        <v>141780417</v>
      </c>
      <c r="H6" s="148">
        <f>(F6/G6)*100</f>
        <v>9.5558091072619717</v>
      </c>
      <c r="I6" s="58">
        <v>1975198</v>
      </c>
      <c r="J6" s="149">
        <v>261531539</v>
      </c>
      <c r="K6" s="150">
        <f>(I6/J6)*100</f>
        <v>0.75524275487095271</v>
      </c>
      <c r="L6" s="151">
        <v>413000000</v>
      </c>
      <c r="M6" s="57">
        <v>32973</v>
      </c>
      <c r="N6" s="152">
        <f>L6/M6</f>
        <v>12525.399569344616</v>
      </c>
    </row>
    <row r="7" spans="1:14" s="69" customFormat="1" ht="14.25" customHeight="1">
      <c r="A7" s="77" t="s">
        <v>1</v>
      </c>
      <c r="B7" s="153">
        <f t="shared" si="0"/>
        <v>11.417411190390961</v>
      </c>
      <c r="C7" s="153">
        <f>K7</f>
        <v>-7.2343886274440212</v>
      </c>
      <c r="D7" s="154">
        <f t="shared" si="1"/>
        <v>9216.6112631990618</v>
      </c>
      <c r="F7" s="146">
        <v>738696</v>
      </c>
      <c r="G7" s="147">
        <v>6469908</v>
      </c>
      <c r="H7" s="148">
        <f t="shared" ref="H7:H59" si="2">(F7/G7)*100</f>
        <v>11.417411190390961</v>
      </c>
      <c r="I7" s="58">
        <v>-986587</v>
      </c>
      <c r="J7" s="149">
        <v>13637462</v>
      </c>
      <c r="K7" s="150">
        <f t="shared" ref="K7:K59" si="3">(I7/J7)*100</f>
        <v>-7.2343886274440212</v>
      </c>
      <c r="L7" s="151">
        <v>23566875</v>
      </c>
      <c r="M7" s="57">
        <v>2557</v>
      </c>
      <c r="N7" s="152">
        <f t="shared" ref="N7:N59" si="4">L7/M7</f>
        <v>9216.6112631990618</v>
      </c>
    </row>
    <row r="8" spans="1:14" s="69" customFormat="1" ht="14.25" customHeight="1">
      <c r="A8" s="77" t="s">
        <v>2</v>
      </c>
      <c r="B8" s="155">
        <f t="shared" si="0"/>
        <v>5.4833940163121886</v>
      </c>
      <c r="C8" s="153">
        <f t="shared" ref="C8:C58" si="5">K8</f>
        <v>-2.9464226516119436</v>
      </c>
      <c r="D8" s="156">
        <f t="shared" si="1"/>
        <v>6078.1777636189872</v>
      </c>
      <c r="F8" s="146">
        <v>567198</v>
      </c>
      <c r="G8" s="147">
        <v>10343922</v>
      </c>
      <c r="H8" s="148">
        <f t="shared" si="2"/>
        <v>5.4833940163121886</v>
      </c>
      <c r="I8" s="58">
        <v>-575491</v>
      </c>
      <c r="J8" s="149">
        <v>19531855</v>
      </c>
      <c r="K8" s="150">
        <f t="shared" si="3"/>
        <v>-2.9464226516119436</v>
      </c>
      <c r="L8" s="151">
        <v>19079400</v>
      </c>
      <c r="M8" s="57">
        <v>3139</v>
      </c>
      <c r="N8" s="152">
        <f t="shared" si="4"/>
        <v>6078.1777636189872</v>
      </c>
    </row>
    <row r="9" spans="1:14" s="69" customFormat="1" ht="14.25" customHeight="1">
      <c r="A9" s="77" t="s">
        <v>52</v>
      </c>
      <c r="B9" s="153">
        <f t="shared" si="0"/>
        <v>9.2594431759206923</v>
      </c>
      <c r="C9" s="153">
        <f t="shared" si="5"/>
        <v>-7.8503780525229088</v>
      </c>
      <c r="D9" s="156">
        <f t="shared" si="1"/>
        <v>7419.4795770267465</v>
      </c>
      <c r="F9" s="146">
        <v>1231609</v>
      </c>
      <c r="G9" s="147">
        <v>13301113</v>
      </c>
      <c r="H9" s="148">
        <f t="shared" si="2"/>
        <v>9.2594431759206923</v>
      </c>
      <c r="I9" s="58">
        <v>-2164441</v>
      </c>
      <c r="J9" s="149">
        <v>27571169</v>
      </c>
      <c r="K9" s="150">
        <f t="shared" si="3"/>
        <v>-7.8503780525229088</v>
      </c>
      <c r="L9" s="151">
        <v>35784150</v>
      </c>
      <c r="M9" s="57">
        <v>4823</v>
      </c>
      <c r="N9" s="152">
        <f t="shared" si="4"/>
        <v>7419.4795770267465</v>
      </c>
    </row>
    <row r="10" spans="1:14" s="69" customFormat="1" ht="14.25" customHeight="1">
      <c r="A10" s="77" t="s">
        <v>3</v>
      </c>
      <c r="B10" s="155">
        <f t="shared" si="0"/>
        <v>4.5461901467880468</v>
      </c>
      <c r="C10" s="157">
        <f t="shared" si="5"/>
        <v>9.4976588185798641E-2</v>
      </c>
      <c r="D10" s="156">
        <f t="shared" si="1"/>
        <v>3211.0091743119265</v>
      </c>
      <c r="F10" s="146">
        <v>206757</v>
      </c>
      <c r="G10" s="147">
        <v>4547918</v>
      </c>
      <c r="H10" s="148">
        <f t="shared" si="2"/>
        <v>4.5461901467880468</v>
      </c>
      <c r="I10" s="58">
        <v>7802</v>
      </c>
      <c r="J10" s="149">
        <v>8214656</v>
      </c>
      <c r="K10" s="150">
        <f t="shared" si="3"/>
        <v>9.4976588185798641E-2</v>
      </c>
      <c r="L10" s="151">
        <v>4900000</v>
      </c>
      <c r="M10" s="57">
        <v>1526</v>
      </c>
      <c r="N10" s="152">
        <f t="shared" si="4"/>
        <v>3211.0091743119265</v>
      </c>
    </row>
    <row r="11" spans="1:14" s="69" customFormat="1" ht="14.25" customHeight="1">
      <c r="A11" s="77" t="s">
        <v>4</v>
      </c>
      <c r="B11" s="157">
        <f t="shared" si="0"/>
        <v>3.7477111288575395</v>
      </c>
      <c r="C11" s="157">
        <f t="shared" si="5"/>
        <v>1.6681987599097849</v>
      </c>
      <c r="D11" s="156">
        <f t="shared" si="1"/>
        <v>3076.9230769230771</v>
      </c>
      <c r="F11" s="146">
        <v>192738</v>
      </c>
      <c r="G11" s="147">
        <v>5142819</v>
      </c>
      <c r="H11" s="148">
        <f t="shared" si="2"/>
        <v>3.7477111288575395</v>
      </c>
      <c r="I11" s="58">
        <v>160313</v>
      </c>
      <c r="J11" s="149">
        <v>9609946</v>
      </c>
      <c r="K11" s="150">
        <f t="shared" si="3"/>
        <v>1.6681987599097849</v>
      </c>
      <c r="L11" s="151">
        <v>5840000</v>
      </c>
      <c r="M11" s="57">
        <v>1898</v>
      </c>
      <c r="N11" s="152">
        <f t="shared" si="4"/>
        <v>3076.9230769230771</v>
      </c>
    </row>
    <row r="12" spans="1:14" s="69" customFormat="1" ht="14.25" customHeight="1">
      <c r="A12" s="77" t="s">
        <v>5</v>
      </c>
      <c r="B12" s="155">
        <f t="shared" si="0"/>
        <v>7.9216495011459349</v>
      </c>
      <c r="C12" s="157">
        <f t="shared" si="5"/>
        <v>1.679754297378127</v>
      </c>
      <c r="D12" s="156">
        <f t="shared" si="1"/>
        <v>8040.4501845018449</v>
      </c>
      <c r="F12" s="146">
        <v>59001</v>
      </c>
      <c r="G12" s="147">
        <v>744807</v>
      </c>
      <c r="H12" s="148">
        <f t="shared" si="2"/>
        <v>7.9216495011459349</v>
      </c>
      <c r="I12" s="58">
        <v>22927</v>
      </c>
      <c r="J12" s="149">
        <v>1364902</v>
      </c>
      <c r="K12" s="150">
        <f t="shared" si="3"/>
        <v>1.679754297378127</v>
      </c>
      <c r="L12" s="151">
        <v>2178962</v>
      </c>
      <c r="M12" s="57">
        <v>271</v>
      </c>
      <c r="N12" s="152">
        <f t="shared" si="4"/>
        <v>8040.4501845018449</v>
      </c>
    </row>
    <row r="13" spans="1:14" s="69" customFormat="1" ht="14.25" customHeight="1">
      <c r="A13" s="77" t="s">
        <v>6</v>
      </c>
      <c r="B13" s="155">
        <f t="shared" si="0"/>
        <v>5.9510628870318927</v>
      </c>
      <c r="C13" s="157">
        <f t="shared" si="5"/>
        <v>4.9186117667799438</v>
      </c>
      <c r="D13" s="156">
        <f t="shared" si="1"/>
        <v>5817.6395139513952</v>
      </c>
      <c r="F13" s="146">
        <v>687516</v>
      </c>
      <c r="G13" s="147">
        <v>11552827</v>
      </c>
      <c r="H13" s="148">
        <f t="shared" si="2"/>
        <v>5.9510628870318927</v>
      </c>
      <c r="I13" s="58">
        <v>1004953</v>
      </c>
      <c r="J13" s="149">
        <v>20431639</v>
      </c>
      <c r="K13" s="150">
        <f t="shared" si="3"/>
        <v>4.9186117667799438</v>
      </c>
      <c r="L13" s="151">
        <v>25853590</v>
      </c>
      <c r="M13" s="57">
        <v>4444</v>
      </c>
      <c r="N13" s="152">
        <f t="shared" si="4"/>
        <v>5817.6395139513952</v>
      </c>
    </row>
    <row r="14" spans="1:14" s="69" customFormat="1" ht="14.25" customHeight="1">
      <c r="A14" s="77" t="s">
        <v>7</v>
      </c>
      <c r="B14" s="153">
        <f t="shared" si="0"/>
        <v>19.986054214242131</v>
      </c>
      <c r="C14" s="153">
        <f t="shared" si="5"/>
        <v>-2.7821449900228692</v>
      </c>
      <c r="D14" s="154">
        <f t="shared" si="1"/>
        <v>15639.271682340648</v>
      </c>
      <c r="F14" s="146">
        <v>362294</v>
      </c>
      <c r="G14" s="147">
        <v>1812734</v>
      </c>
      <c r="H14" s="148">
        <f t="shared" si="2"/>
        <v>19.986054214242131</v>
      </c>
      <c r="I14" s="58">
        <v>-138966</v>
      </c>
      <c r="J14" s="149">
        <v>4994923</v>
      </c>
      <c r="K14" s="150">
        <f t="shared" si="3"/>
        <v>-2.7821449900228692</v>
      </c>
      <c r="L14" s="151">
        <v>14966783</v>
      </c>
      <c r="M14" s="57">
        <v>957</v>
      </c>
      <c r="N14" s="152">
        <f t="shared" si="4"/>
        <v>15639.271682340648</v>
      </c>
    </row>
    <row r="15" spans="1:14" s="69" customFormat="1" ht="14.25" customHeight="1">
      <c r="A15" s="77" t="s">
        <v>8</v>
      </c>
      <c r="B15" s="153">
        <f t="shared" si="0"/>
        <v>11.115612564169668</v>
      </c>
      <c r="C15" s="155">
        <f t="shared" si="5"/>
        <v>-0.68008010539838915</v>
      </c>
      <c r="D15" s="154">
        <f t="shared" si="1"/>
        <v>8298.4760376980157</v>
      </c>
      <c r="F15" s="146">
        <v>1295031</v>
      </c>
      <c r="G15" s="147">
        <v>11650559</v>
      </c>
      <c r="H15" s="148">
        <f t="shared" si="2"/>
        <v>11.115612564169668</v>
      </c>
      <c r="I15" s="58">
        <v>-215750</v>
      </c>
      <c r="J15" s="149">
        <v>31724204</v>
      </c>
      <c r="K15" s="150">
        <f t="shared" si="3"/>
        <v>-0.68008010539838915</v>
      </c>
      <c r="L15" s="151">
        <v>41384500</v>
      </c>
      <c r="M15" s="57">
        <v>4987</v>
      </c>
      <c r="N15" s="152">
        <f t="shared" si="4"/>
        <v>8298.4760376980157</v>
      </c>
    </row>
    <row r="16" spans="1:14" s="69" customFormat="1" ht="14.25" customHeight="1">
      <c r="A16" s="77" t="s">
        <v>9</v>
      </c>
      <c r="B16" s="155">
        <f t="shared" si="0"/>
        <v>6.5256841130313505</v>
      </c>
      <c r="C16" s="157">
        <f t="shared" si="5"/>
        <v>2.392275742276528</v>
      </c>
      <c r="D16" s="156">
        <f t="shared" si="1"/>
        <v>5090.7481186365649</v>
      </c>
      <c r="F16" s="146">
        <v>797707</v>
      </c>
      <c r="G16" s="147">
        <v>12224113</v>
      </c>
      <c r="H16" s="148">
        <f t="shared" si="2"/>
        <v>6.5256841130313505</v>
      </c>
      <c r="I16" s="58">
        <v>561699</v>
      </c>
      <c r="J16" s="149">
        <v>23479693</v>
      </c>
      <c r="K16" s="150">
        <f t="shared" si="3"/>
        <v>2.392275742276528</v>
      </c>
      <c r="L16" s="151">
        <v>23000000</v>
      </c>
      <c r="M16" s="57">
        <v>4518</v>
      </c>
      <c r="N16" s="152">
        <f t="shared" si="4"/>
        <v>5090.7481186365649</v>
      </c>
    </row>
    <row r="17" spans="1:14" s="69" customFormat="1" ht="14.25" customHeight="1">
      <c r="A17" s="77" t="s">
        <v>10</v>
      </c>
      <c r="B17" s="155">
        <f t="shared" si="0"/>
        <v>6.1250743307054272</v>
      </c>
      <c r="C17" s="153">
        <f t="shared" si="5"/>
        <v>-3.2141879568649867</v>
      </c>
      <c r="D17" s="156">
        <f t="shared" si="1"/>
        <v>5197.234156820623</v>
      </c>
      <c r="F17" s="146">
        <v>846897</v>
      </c>
      <c r="G17" s="147">
        <v>13826722</v>
      </c>
      <c r="H17" s="148">
        <f t="shared" si="2"/>
        <v>6.1250743307054272</v>
      </c>
      <c r="I17" s="58">
        <v>-821276</v>
      </c>
      <c r="J17" s="149">
        <v>25551586</v>
      </c>
      <c r="K17" s="150">
        <f t="shared" si="3"/>
        <v>-3.2141879568649867</v>
      </c>
      <c r="L17" s="151">
        <v>29031750</v>
      </c>
      <c r="M17" s="57">
        <v>5586</v>
      </c>
      <c r="N17" s="152">
        <f t="shared" si="4"/>
        <v>5197.234156820623</v>
      </c>
    </row>
    <row r="18" spans="1:14" s="69" customFormat="1" ht="14.25" customHeight="1">
      <c r="A18" s="77" t="s">
        <v>11</v>
      </c>
      <c r="B18" s="155">
        <f t="shared" si="0"/>
        <v>5.6309867474023392</v>
      </c>
      <c r="C18" s="155">
        <f t="shared" si="5"/>
        <v>-1.5918070967491353</v>
      </c>
      <c r="D18" s="156">
        <f t="shared" si="1"/>
        <v>5788.4856070087608</v>
      </c>
      <c r="F18" s="146">
        <v>324328</v>
      </c>
      <c r="G18" s="147">
        <v>5759701</v>
      </c>
      <c r="H18" s="148">
        <f t="shared" si="2"/>
        <v>5.6309867474023392</v>
      </c>
      <c r="I18" s="58">
        <v>-161476</v>
      </c>
      <c r="J18" s="149">
        <v>10144194</v>
      </c>
      <c r="K18" s="150">
        <f t="shared" si="3"/>
        <v>-1.5918070967491353</v>
      </c>
      <c r="L18" s="151">
        <v>9250000</v>
      </c>
      <c r="M18" s="57">
        <v>1598</v>
      </c>
      <c r="N18" s="152">
        <f t="shared" si="4"/>
        <v>5788.4856070087608</v>
      </c>
    </row>
    <row r="19" spans="1:14" s="69" customFormat="1" ht="14.25" customHeight="1">
      <c r="A19" s="77" t="s">
        <v>12</v>
      </c>
      <c r="B19" s="155">
        <f t="shared" si="0"/>
        <v>7.5414631209947345</v>
      </c>
      <c r="C19" s="157">
        <f t="shared" si="5"/>
        <v>1.3966776454694492</v>
      </c>
      <c r="D19" s="156">
        <f t="shared" si="1"/>
        <v>6340.9805977975875</v>
      </c>
      <c r="F19" s="146">
        <v>982208</v>
      </c>
      <c r="G19" s="147">
        <v>13024104</v>
      </c>
      <c r="H19" s="148">
        <f t="shared" si="2"/>
        <v>7.5414631209947345</v>
      </c>
      <c r="I19" s="58">
        <v>372594</v>
      </c>
      <c r="J19" s="149">
        <v>26677165</v>
      </c>
      <c r="K19" s="150">
        <f t="shared" si="3"/>
        <v>1.3966776454694492</v>
      </c>
      <c r="L19" s="151">
        <v>36276750</v>
      </c>
      <c r="M19" s="57">
        <v>5721</v>
      </c>
      <c r="N19" s="152">
        <f t="shared" si="4"/>
        <v>6340.9805977975875</v>
      </c>
    </row>
    <row r="20" spans="1:14" s="69" customFormat="1" ht="14.25" customHeight="1">
      <c r="A20" s="77" t="s">
        <v>13</v>
      </c>
      <c r="B20" s="155">
        <f t="shared" si="0"/>
        <v>5.257538910748135</v>
      </c>
      <c r="C20" s="157">
        <f t="shared" si="5"/>
        <v>1.8769712711808966</v>
      </c>
      <c r="D20" s="156">
        <f t="shared" si="1"/>
        <v>5277.5421895283425</v>
      </c>
      <c r="F20" s="146">
        <v>685997</v>
      </c>
      <c r="G20" s="147">
        <v>13047873</v>
      </c>
      <c r="H20" s="148">
        <f t="shared" si="2"/>
        <v>5.257538910748135</v>
      </c>
      <c r="I20" s="58">
        <v>376146</v>
      </c>
      <c r="J20" s="149">
        <v>20040051</v>
      </c>
      <c r="K20" s="150">
        <f t="shared" si="3"/>
        <v>1.8769712711808966</v>
      </c>
      <c r="L20" s="151">
        <v>24392800</v>
      </c>
      <c r="M20" s="57">
        <v>4622</v>
      </c>
      <c r="N20" s="152">
        <f t="shared" si="4"/>
        <v>5277.5421895283425</v>
      </c>
    </row>
    <row r="21" spans="1:14" s="69" customFormat="1" ht="14.25" customHeight="1">
      <c r="A21" s="77" t="s">
        <v>14</v>
      </c>
      <c r="B21" s="155">
        <f t="shared" si="0"/>
        <v>6.0813467053860748</v>
      </c>
      <c r="C21" s="153">
        <f t="shared" si="5"/>
        <v>-5.1056412035805243</v>
      </c>
      <c r="D21" s="156">
        <f t="shared" si="1"/>
        <v>4488.7720295622512</v>
      </c>
      <c r="F21" s="146">
        <v>263906</v>
      </c>
      <c r="G21" s="147">
        <v>4339598</v>
      </c>
      <c r="H21" s="148">
        <f t="shared" si="2"/>
        <v>6.0813467053860748</v>
      </c>
      <c r="I21" s="58">
        <v>-420244</v>
      </c>
      <c r="J21" s="149">
        <v>8230974</v>
      </c>
      <c r="K21" s="150">
        <f t="shared" si="3"/>
        <v>-5.1056412035805243</v>
      </c>
      <c r="L21" s="151">
        <v>7895750</v>
      </c>
      <c r="M21" s="57">
        <v>1759</v>
      </c>
      <c r="N21" s="152">
        <f t="shared" si="4"/>
        <v>4488.7720295622512</v>
      </c>
    </row>
    <row r="22" spans="1:14" s="69" customFormat="1" ht="14.25" customHeight="1">
      <c r="A22" s="77" t="s">
        <v>15</v>
      </c>
      <c r="B22" s="155">
        <f t="shared" si="0"/>
        <v>5.5490218127181992</v>
      </c>
      <c r="C22" s="157">
        <f t="shared" si="5"/>
        <v>5.8689699560725499</v>
      </c>
      <c r="D22" s="156">
        <f t="shared" si="1"/>
        <v>4813.1479736098017</v>
      </c>
      <c r="F22" s="146">
        <v>149290</v>
      </c>
      <c r="G22" s="147">
        <v>2690384.09</v>
      </c>
      <c r="H22" s="148">
        <f t="shared" si="2"/>
        <v>5.5490218127181992</v>
      </c>
      <c r="I22" s="58">
        <v>264620</v>
      </c>
      <c r="J22" s="149">
        <v>4508798</v>
      </c>
      <c r="K22" s="150">
        <f t="shared" si="3"/>
        <v>5.8689699560725499</v>
      </c>
      <c r="L22" s="151">
        <v>5106750</v>
      </c>
      <c r="M22" s="57">
        <v>1061</v>
      </c>
      <c r="N22" s="152">
        <f t="shared" si="4"/>
        <v>4813.1479736098017</v>
      </c>
    </row>
    <row r="23" spans="1:14" s="69" customFormat="1" ht="14.25" customHeight="1">
      <c r="A23" s="77" t="s">
        <v>16</v>
      </c>
      <c r="B23" s="153">
        <f t="shared" si="0"/>
        <v>9.7009167606115856</v>
      </c>
      <c r="C23" s="157">
        <f t="shared" si="5"/>
        <v>4.5947589209118442</v>
      </c>
      <c r="D23" s="156">
        <f t="shared" si="1"/>
        <v>4330.1134020618556</v>
      </c>
      <c r="F23" s="146">
        <v>12542</v>
      </c>
      <c r="G23" s="147">
        <v>129286.75</v>
      </c>
      <c r="H23" s="148">
        <f t="shared" si="2"/>
        <v>9.7009167606115856</v>
      </c>
      <c r="I23" s="58">
        <v>16550</v>
      </c>
      <c r="J23" s="149">
        <v>360193</v>
      </c>
      <c r="K23" s="150">
        <f t="shared" si="3"/>
        <v>4.5947589209118442</v>
      </c>
      <c r="L23" s="151">
        <v>420021</v>
      </c>
      <c r="M23" s="57">
        <v>97</v>
      </c>
      <c r="N23" s="152">
        <f t="shared" si="4"/>
        <v>4330.1134020618556</v>
      </c>
    </row>
    <row r="24" spans="1:14" s="69" customFormat="1" ht="14.25" customHeight="1">
      <c r="A24" s="77" t="s">
        <v>17</v>
      </c>
      <c r="B24" s="155">
        <f t="shared" si="0"/>
        <v>6.0206469349009648</v>
      </c>
      <c r="C24" s="157">
        <f t="shared" si="5"/>
        <v>1.4438458581148406</v>
      </c>
      <c r="D24" s="156">
        <f t="shared" si="1"/>
        <v>4650.0260688216895</v>
      </c>
      <c r="F24" s="146">
        <v>603927</v>
      </c>
      <c r="G24" s="147">
        <v>10030932</v>
      </c>
      <c r="H24" s="148">
        <f t="shared" si="2"/>
        <v>6.0206469349009648</v>
      </c>
      <c r="I24" s="58">
        <v>218013</v>
      </c>
      <c r="J24" s="149">
        <v>15099465</v>
      </c>
      <c r="K24" s="150">
        <f t="shared" si="3"/>
        <v>1.4438458581148406</v>
      </c>
      <c r="L24" s="151">
        <v>17837500</v>
      </c>
      <c r="M24" s="57">
        <v>3836</v>
      </c>
      <c r="N24" s="152">
        <f t="shared" si="4"/>
        <v>4650.0260688216895</v>
      </c>
    </row>
    <row r="25" spans="1:14" s="69" customFormat="1" ht="14.25" customHeight="1">
      <c r="A25" s="77" t="s">
        <v>18</v>
      </c>
      <c r="B25" s="157">
        <f t="shared" si="0"/>
        <v>3.9387752412412791</v>
      </c>
      <c r="C25" s="153">
        <f t="shared" si="5"/>
        <v>-3.0124816324399002</v>
      </c>
      <c r="D25" s="156">
        <f t="shared" si="1"/>
        <v>4529.7451898075924</v>
      </c>
      <c r="F25" s="146">
        <v>221159</v>
      </c>
      <c r="G25" s="147">
        <v>5614918</v>
      </c>
      <c r="H25" s="148">
        <f t="shared" si="2"/>
        <v>3.9387752412412791</v>
      </c>
      <c r="I25" s="58">
        <v>-253807</v>
      </c>
      <c r="J25" s="149">
        <v>8425180</v>
      </c>
      <c r="K25" s="150">
        <f t="shared" si="3"/>
        <v>-3.0124816324399002</v>
      </c>
      <c r="L25" s="151">
        <v>8710700</v>
      </c>
      <c r="M25" s="57">
        <v>1923</v>
      </c>
      <c r="N25" s="152">
        <f t="shared" si="4"/>
        <v>4529.7451898075924</v>
      </c>
    </row>
    <row r="26" spans="1:14" s="69" customFormat="1" ht="14.25" customHeight="1">
      <c r="A26" s="77" t="s">
        <v>19</v>
      </c>
      <c r="B26" s="155">
        <f t="shared" si="0"/>
        <v>5.6295086699049781</v>
      </c>
      <c r="C26" s="157">
        <f t="shared" si="5"/>
        <v>0.12771104730684174</v>
      </c>
      <c r="D26" s="156">
        <f t="shared" si="1"/>
        <v>3661.0676009892827</v>
      </c>
      <c r="F26" s="146">
        <v>335849</v>
      </c>
      <c r="G26" s="147">
        <v>5965867</v>
      </c>
      <c r="H26" s="148">
        <f t="shared" si="2"/>
        <v>5.6295086699049781</v>
      </c>
      <c r="I26" s="58">
        <v>13566</v>
      </c>
      <c r="J26" s="149">
        <v>10622417</v>
      </c>
      <c r="K26" s="150">
        <f t="shared" si="3"/>
        <v>0.12771104730684174</v>
      </c>
      <c r="L26" s="151">
        <v>8881750</v>
      </c>
      <c r="M26" s="57">
        <v>2426</v>
      </c>
      <c r="N26" s="152">
        <f t="shared" si="4"/>
        <v>3661.0676009892827</v>
      </c>
    </row>
    <row r="27" spans="1:14" s="69" customFormat="1" ht="14.25" customHeight="1">
      <c r="A27" s="77" t="s">
        <v>20</v>
      </c>
      <c r="B27" s="157">
        <f t="shared" si="0"/>
        <v>0.47964310427080065</v>
      </c>
      <c r="C27" s="153">
        <f t="shared" si="5"/>
        <v>1.0671144924655289</v>
      </c>
      <c r="D27" s="156">
        <f t="shared" si="1"/>
        <v>1418.6046511627908</v>
      </c>
      <c r="F27" s="146">
        <v>2232</v>
      </c>
      <c r="G27" s="147">
        <v>465346</v>
      </c>
      <c r="H27" s="148">
        <f t="shared" si="2"/>
        <v>0.47964310427080065</v>
      </c>
      <c r="I27" s="58">
        <v>8267</v>
      </c>
      <c r="J27" s="149">
        <v>774706</v>
      </c>
      <c r="K27" s="150">
        <f t="shared" si="3"/>
        <v>1.0671144924655289</v>
      </c>
      <c r="L27" s="151">
        <v>305000</v>
      </c>
      <c r="M27" s="57">
        <v>215</v>
      </c>
      <c r="N27" s="152">
        <f t="shared" si="4"/>
        <v>1418.6046511627908</v>
      </c>
    </row>
    <row r="28" spans="1:14" s="69" customFormat="1" ht="14.25" customHeight="1">
      <c r="A28" s="77" t="s">
        <v>21</v>
      </c>
      <c r="B28" s="155">
        <f t="shared" si="0"/>
        <v>3.9482413876725553</v>
      </c>
      <c r="C28" s="157">
        <f t="shared" si="5"/>
        <v>3.4914944204020388</v>
      </c>
      <c r="D28" s="156">
        <f t="shared" si="1"/>
        <v>3230.9322033898306</v>
      </c>
      <c r="F28" s="146">
        <v>17258</v>
      </c>
      <c r="G28" s="147">
        <v>437106</v>
      </c>
      <c r="H28" s="148">
        <f t="shared" si="2"/>
        <v>3.9482413876725553</v>
      </c>
      <c r="I28" s="58">
        <v>38137</v>
      </c>
      <c r="J28" s="149">
        <v>1092283</v>
      </c>
      <c r="K28" s="150">
        <f t="shared" si="3"/>
        <v>3.4914944204020388</v>
      </c>
      <c r="L28" s="151">
        <v>762500</v>
      </c>
      <c r="M28" s="57">
        <v>236</v>
      </c>
      <c r="N28" s="152">
        <f t="shared" si="4"/>
        <v>3230.9322033898306</v>
      </c>
    </row>
    <row r="29" spans="1:14" s="69" customFormat="1" ht="14.25" customHeight="1">
      <c r="A29" s="77" t="s">
        <v>22</v>
      </c>
      <c r="B29" s="153">
        <f t="shared" si="0"/>
        <v>9.8603345420517012</v>
      </c>
      <c r="C29" s="153">
        <f t="shared" si="5"/>
        <v>-3.1294626518950563</v>
      </c>
      <c r="D29" s="154">
        <f t="shared" si="1"/>
        <v>9815.0943396226412</v>
      </c>
      <c r="F29" s="146">
        <v>84296</v>
      </c>
      <c r="G29" s="147">
        <v>854900</v>
      </c>
      <c r="H29" s="148">
        <f t="shared" si="2"/>
        <v>9.8603345420517012</v>
      </c>
      <c r="I29" s="58">
        <v>-46261</v>
      </c>
      <c r="J29" s="149">
        <v>1478241</v>
      </c>
      <c r="K29" s="150">
        <f t="shared" si="3"/>
        <v>-3.1294626518950563</v>
      </c>
      <c r="L29" s="151">
        <v>2601000</v>
      </c>
      <c r="M29" s="57">
        <v>265</v>
      </c>
      <c r="N29" s="152">
        <f t="shared" si="4"/>
        <v>9815.0943396226412</v>
      </c>
    </row>
    <row r="30" spans="1:14" s="69" customFormat="1" ht="14.25" customHeight="1">
      <c r="A30" s="77" t="s">
        <v>53</v>
      </c>
      <c r="B30" s="155">
        <f t="shared" si="0"/>
        <v>5.9141920805982888</v>
      </c>
      <c r="C30" s="157">
        <f t="shared" si="5"/>
        <v>1.5878944505708266E-2</v>
      </c>
      <c r="D30" s="156">
        <f t="shared" si="1"/>
        <v>5427.6351550960117</v>
      </c>
      <c r="F30" s="146">
        <v>1340880</v>
      </c>
      <c r="G30" s="147">
        <v>22672243</v>
      </c>
      <c r="H30" s="148">
        <f t="shared" si="2"/>
        <v>5.9141920805982888</v>
      </c>
      <c r="I30" s="58">
        <v>9154</v>
      </c>
      <c r="J30" s="149">
        <v>57648668</v>
      </c>
      <c r="K30" s="150">
        <f t="shared" si="3"/>
        <v>1.5878944505708266E-2</v>
      </c>
      <c r="L30" s="151">
        <v>58792144</v>
      </c>
      <c r="M30" s="57">
        <v>10832</v>
      </c>
      <c r="N30" s="152">
        <f t="shared" si="4"/>
        <v>5427.6351550960117</v>
      </c>
    </row>
    <row r="31" spans="1:14" s="69" customFormat="1" ht="14.25" customHeight="1">
      <c r="A31" s="77" t="s">
        <v>23</v>
      </c>
      <c r="B31" s="155">
        <f t="shared" si="0"/>
        <v>6.4479829414686423</v>
      </c>
      <c r="C31" s="153">
        <f t="shared" si="5"/>
        <v>-9.0233804143996004</v>
      </c>
      <c r="D31" s="156">
        <f t="shared" si="1"/>
        <v>5614.5695364238409</v>
      </c>
      <c r="F31" s="146">
        <v>70881</v>
      </c>
      <c r="G31" s="147">
        <v>1099274</v>
      </c>
      <c r="H31" s="148">
        <f t="shared" si="2"/>
        <v>6.4479829414686423</v>
      </c>
      <c r="I31" s="58">
        <v>-244202</v>
      </c>
      <c r="J31" s="149">
        <v>2706325</v>
      </c>
      <c r="K31" s="150">
        <f t="shared" si="3"/>
        <v>-9.0233804143996004</v>
      </c>
      <c r="L31" s="151">
        <v>2543400</v>
      </c>
      <c r="M31" s="57">
        <v>453</v>
      </c>
      <c r="N31" s="152">
        <f t="shared" si="4"/>
        <v>5614.5695364238409</v>
      </c>
    </row>
    <row r="32" spans="1:14" s="69" customFormat="1" ht="14.25" customHeight="1">
      <c r="A32" s="77" t="s">
        <v>24</v>
      </c>
      <c r="B32" s="153">
        <f t="shared" si="0"/>
        <v>19.755805239622699</v>
      </c>
      <c r="C32" s="155">
        <f t="shared" si="5"/>
        <v>5.8116397036063749E-3</v>
      </c>
      <c r="D32" s="154">
        <f t="shared" si="1"/>
        <v>10539.160419790105</v>
      </c>
      <c r="F32" s="146">
        <v>232253</v>
      </c>
      <c r="G32" s="147">
        <v>1175619</v>
      </c>
      <c r="H32" s="148">
        <f t="shared" si="2"/>
        <v>19.755805239622699</v>
      </c>
      <c r="I32" s="58">
        <v>230</v>
      </c>
      <c r="J32" s="149">
        <v>3957575</v>
      </c>
      <c r="K32" s="150">
        <f t="shared" si="3"/>
        <v>5.8116397036063749E-3</v>
      </c>
      <c r="L32" s="151">
        <v>7029620</v>
      </c>
      <c r="M32" s="57">
        <v>667</v>
      </c>
      <c r="N32" s="152">
        <f t="shared" si="4"/>
        <v>10539.160419790105</v>
      </c>
    </row>
    <row r="33" spans="1:14" s="69" customFormat="1" ht="14.25" customHeight="1">
      <c r="A33" s="77" t="s">
        <v>25</v>
      </c>
      <c r="B33" s="155">
        <f t="shared" si="0"/>
        <v>5.455265184530762</v>
      </c>
      <c r="C33" s="157">
        <f t="shared" si="5"/>
        <v>0.38287098437751399</v>
      </c>
      <c r="D33" s="156">
        <f t="shared" si="1"/>
        <v>5616.4565511031069</v>
      </c>
      <c r="F33" s="146">
        <v>280583</v>
      </c>
      <c r="G33" s="147">
        <v>5143343</v>
      </c>
      <c r="H33" s="148">
        <f t="shared" si="2"/>
        <v>5.455265184530762</v>
      </c>
      <c r="I33" s="58">
        <v>37099</v>
      </c>
      <c r="J33" s="149">
        <v>9689687</v>
      </c>
      <c r="K33" s="150">
        <f t="shared" si="3"/>
        <v>0.38287098437751399</v>
      </c>
      <c r="L33" s="151">
        <v>12474150</v>
      </c>
      <c r="M33" s="57">
        <v>2221</v>
      </c>
      <c r="N33" s="152">
        <f t="shared" si="4"/>
        <v>5616.4565511031069</v>
      </c>
    </row>
    <row r="34" spans="1:14" s="69" customFormat="1" ht="14.25" customHeight="1">
      <c r="A34" s="77" t="s">
        <v>26</v>
      </c>
      <c r="B34" s="155">
        <f t="shared" si="0"/>
        <v>7.1314825547640819</v>
      </c>
      <c r="C34" s="157">
        <f t="shared" si="5"/>
        <v>1.0565795489882222</v>
      </c>
      <c r="D34" s="156">
        <f t="shared" si="1"/>
        <v>4272.590529247911</v>
      </c>
      <c r="F34" s="146">
        <v>283747</v>
      </c>
      <c r="G34" s="147">
        <v>3978794</v>
      </c>
      <c r="H34" s="148">
        <f t="shared" si="2"/>
        <v>7.1314825547640819</v>
      </c>
      <c r="I34" s="58">
        <v>72814</v>
      </c>
      <c r="J34" s="149">
        <v>6891483</v>
      </c>
      <c r="K34" s="150">
        <f t="shared" si="3"/>
        <v>1.0565795489882222</v>
      </c>
      <c r="L34" s="151">
        <v>7669300</v>
      </c>
      <c r="M34" s="57">
        <v>1795</v>
      </c>
      <c r="N34" s="152">
        <f t="shared" si="4"/>
        <v>4272.590529247911</v>
      </c>
    </row>
    <row r="35" spans="1:14" s="69" customFormat="1" ht="14.25" customHeight="1">
      <c r="A35" s="77" t="s">
        <v>27</v>
      </c>
      <c r="B35" s="155">
        <f t="shared" si="0"/>
        <v>7.0907008814589751</v>
      </c>
      <c r="C35" s="153">
        <f t="shared" si="5"/>
        <v>-4.0529287992300578</v>
      </c>
      <c r="D35" s="156">
        <f t="shared" si="1"/>
        <v>5346.4326375711571</v>
      </c>
      <c r="F35" s="146">
        <v>237089</v>
      </c>
      <c r="G35" s="147">
        <v>3343661</v>
      </c>
      <c r="H35" s="148">
        <f t="shared" si="2"/>
        <v>7.0907008814589751</v>
      </c>
      <c r="I35" s="58">
        <v>-274904</v>
      </c>
      <c r="J35" s="149">
        <v>6782848</v>
      </c>
      <c r="K35" s="150">
        <f t="shared" si="3"/>
        <v>-4.0529287992300578</v>
      </c>
      <c r="L35" s="151">
        <v>8452710</v>
      </c>
      <c r="M35" s="57">
        <v>1581</v>
      </c>
      <c r="N35" s="152">
        <f t="shared" si="4"/>
        <v>5346.4326375711571</v>
      </c>
    </row>
    <row r="36" spans="1:14" s="69" customFormat="1" ht="14.25" customHeight="1">
      <c r="A36" s="77" t="s">
        <v>28</v>
      </c>
      <c r="B36" s="155">
        <f t="shared" si="0"/>
        <v>4.3216934856018376</v>
      </c>
      <c r="C36" s="157">
        <f t="shared" si="5"/>
        <v>0.17902185951126662</v>
      </c>
      <c r="D36" s="156">
        <f t="shared" si="1"/>
        <v>4851.588914549654</v>
      </c>
      <c r="F36" s="146">
        <v>45241</v>
      </c>
      <c r="G36" s="147">
        <v>1046835</v>
      </c>
      <c r="H36" s="148">
        <f t="shared" si="2"/>
        <v>4.3216934856018376</v>
      </c>
      <c r="I36" s="58">
        <v>3401</v>
      </c>
      <c r="J36" s="149">
        <v>1899768</v>
      </c>
      <c r="K36" s="150">
        <f t="shared" si="3"/>
        <v>0.17902185951126662</v>
      </c>
      <c r="L36" s="151">
        <v>2100738</v>
      </c>
      <c r="M36" s="57">
        <v>433</v>
      </c>
      <c r="N36" s="152">
        <f t="shared" si="4"/>
        <v>4851.588914549654</v>
      </c>
    </row>
    <row r="37" spans="1:14" s="69" customFormat="1" ht="14.25" customHeight="1">
      <c r="A37" s="77" t="s">
        <v>29</v>
      </c>
      <c r="B37" s="153">
        <f t="shared" si="0"/>
        <v>16.064432464622087</v>
      </c>
      <c r="C37" s="153">
        <f t="shared" si="5"/>
        <v>-10.837211404361389</v>
      </c>
      <c r="D37" s="154">
        <f t="shared" si="1"/>
        <v>16928.365384615383</v>
      </c>
      <c r="F37" s="146">
        <v>82007</v>
      </c>
      <c r="G37" s="147">
        <v>510488</v>
      </c>
      <c r="H37" s="148">
        <f t="shared" si="2"/>
        <v>16.064432464622087</v>
      </c>
      <c r="I37" s="58">
        <v>-170254</v>
      </c>
      <c r="J37" s="149">
        <v>1571013</v>
      </c>
      <c r="K37" s="150">
        <f t="shared" si="3"/>
        <v>-10.837211404361389</v>
      </c>
      <c r="L37" s="151">
        <v>3521100</v>
      </c>
      <c r="M37" s="57">
        <v>208</v>
      </c>
      <c r="N37" s="152">
        <f t="shared" si="4"/>
        <v>16928.365384615383</v>
      </c>
    </row>
    <row r="38" spans="1:14" s="69" customFormat="1" ht="14.25" customHeight="1">
      <c r="A38" s="77" t="s">
        <v>30</v>
      </c>
      <c r="B38" s="155">
        <f t="shared" si="0"/>
        <v>4.7694181919515923</v>
      </c>
      <c r="C38" s="155">
        <f t="shared" si="5"/>
        <v>-2.0620930186990969</v>
      </c>
      <c r="D38" s="156">
        <f t="shared" si="1"/>
        <v>4073.5977701543738</v>
      </c>
      <c r="F38" s="146">
        <v>122030</v>
      </c>
      <c r="G38" s="147">
        <v>2558593</v>
      </c>
      <c r="H38" s="148">
        <f t="shared" si="2"/>
        <v>4.7694181919515923</v>
      </c>
      <c r="I38" s="58">
        <v>-101032</v>
      </c>
      <c r="J38" s="149">
        <v>4899488</v>
      </c>
      <c r="K38" s="150">
        <f t="shared" si="3"/>
        <v>-2.0620930186990969</v>
      </c>
      <c r="L38" s="151">
        <v>4749815</v>
      </c>
      <c r="M38" s="57">
        <v>1166</v>
      </c>
      <c r="N38" s="152">
        <f t="shared" si="4"/>
        <v>4073.5977701543738</v>
      </c>
    </row>
    <row r="39" spans="1:14" s="69" customFormat="1" ht="14.25" customHeight="1">
      <c r="A39" s="77" t="s">
        <v>31</v>
      </c>
      <c r="B39" s="153">
        <f t="shared" si="0"/>
        <v>7.0092658079272878</v>
      </c>
      <c r="C39" s="157">
        <f t="shared" si="5"/>
        <v>4.4235008139813576</v>
      </c>
      <c r="D39" s="154">
        <f t="shared" si="1"/>
        <v>12373.536585365853</v>
      </c>
      <c r="F39" s="146">
        <v>149054</v>
      </c>
      <c r="G39" s="147">
        <v>2126528</v>
      </c>
      <c r="H39" s="148">
        <f t="shared" si="2"/>
        <v>7.0092658079272878</v>
      </c>
      <c r="I39" s="58">
        <v>168874</v>
      </c>
      <c r="J39" s="149">
        <v>3817655</v>
      </c>
      <c r="K39" s="150">
        <f t="shared" si="3"/>
        <v>4.4235008139813576</v>
      </c>
      <c r="L39" s="151">
        <v>10146300</v>
      </c>
      <c r="M39" s="57">
        <v>820</v>
      </c>
      <c r="N39" s="152">
        <f t="shared" si="4"/>
        <v>12373.536585365853</v>
      </c>
    </row>
    <row r="40" spans="1:14" s="69" customFormat="1" ht="14.25" customHeight="1">
      <c r="A40" s="77" t="s">
        <v>32</v>
      </c>
      <c r="B40" s="155">
        <f t="shared" si="0"/>
        <v>6.5381175333349573</v>
      </c>
      <c r="C40" s="153">
        <f t="shared" si="5"/>
        <v>-3.1289849061200448</v>
      </c>
      <c r="D40" s="156">
        <f t="shared" si="1"/>
        <v>6269.2307692307695</v>
      </c>
      <c r="F40" s="146">
        <v>163816</v>
      </c>
      <c r="G40" s="147">
        <v>2505553</v>
      </c>
      <c r="H40" s="148">
        <f t="shared" si="2"/>
        <v>6.5381175333349573</v>
      </c>
      <c r="I40" s="58">
        <v>-162342</v>
      </c>
      <c r="J40" s="149">
        <v>5188328</v>
      </c>
      <c r="K40" s="150">
        <f t="shared" si="3"/>
        <v>-3.1289849061200448</v>
      </c>
      <c r="L40" s="151">
        <v>6927500</v>
      </c>
      <c r="M40" s="57">
        <v>1105</v>
      </c>
      <c r="N40" s="152">
        <f t="shared" si="4"/>
        <v>6269.2307692307695</v>
      </c>
    </row>
    <row r="41" spans="1:14" s="69" customFormat="1" ht="14.25" customHeight="1">
      <c r="A41" s="77" t="s">
        <v>33</v>
      </c>
      <c r="B41" s="157">
        <f t="shared" si="0"/>
        <v>0.17078549097771636</v>
      </c>
      <c r="C41" s="157">
        <f t="shared" si="5"/>
        <v>11.834147838723137</v>
      </c>
      <c r="D41" s="156">
        <f t="shared" si="1"/>
        <v>787.87878787878788</v>
      </c>
      <c r="F41" s="146">
        <v>419</v>
      </c>
      <c r="G41" s="147">
        <v>245337</v>
      </c>
      <c r="H41" s="148">
        <f t="shared" si="2"/>
        <v>0.17078549097771636</v>
      </c>
      <c r="I41" s="58">
        <v>49351</v>
      </c>
      <c r="J41" s="149">
        <v>417022</v>
      </c>
      <c r="K41" s="150">
        <f t="shared" si="3"/>
        <v>11.834147838723137</v>
      </c>
      <c r="L41" s="151">
        <v>78000</v>
      </c>
      <c r="M41" s="57">
        <v>99</v>
      </c>
      <c r="N41" s="152">
        <f t="shared" si="4"/>
        <v>787.87878787878788</v>
      </c>
    </row>
    <row r="42" spans="1:14" s="69" customFormat="1" ht="14.25" customHeight="1">
      <c r="A42" s="77" t="s">
        <v>34</v>
      </c>
      <c r="B42" s="157">
        <f t="shared" si="0"/>
        <v>2.6738801201075013</v>
      </c>
      <c r="C42" s="157">
        <f t="shared" si="5"/>
        <v>6.3110019420771737</v>
      </c>
      <c r="D42" s="156">
        <f t="shared" si="1"/>
        <v>1746.9660194174758</v>
      </c>
      <c r="F42" s="146">
        <v>122176</v>
      </c>
      <c r="G42" s="147">
        <v>4569240</v>
      </c>
      <c r="H42" s="148">
        <f t="shared" si="2"/>
        <v>2.6738801201075013</v>
      </c>
      <c r="I42" s="58">
        <v>480358</v>
      </c>
      <c r="J42" s="149">
        <v>7611438</v>
      </c>
      <c r="K42" s="150">
        <f t="shared" si="3"/>
        <v>6.3110019420771737</v>
      </c>
      <c r="L42" s="151">
        <v>2879000</v>
      </c>
      <c r="M42" s="57">
        <v>1648</v>
      </c>
      <c r="N42" s="152">
        <f t="shared" si="4"/>
        <v>1746.9660194174758</v>
      </c>
    </row>
    <row r="43" spans="1:14" s="69" customFormat="1" ht="14.25" customHeight="1">
      <c r="A43" s="77" t="s">
        <v>35</v>
      </c>
      <c r="B43" s="153">
        <f t="shared" si="0"/>
        <v>9.1872011187677192</v>
      </c>
      <c r="C43" s="157">
        <f t="shared" si="5"/>
        <v>2.3778296221142989</v>
      </c>
      <c r="D43" s="156">
        <f t="shared" si="1"/>
        <v>8047.9825378346914</v>
      </c>
      <c r="F43" s="146">
        <v>197611</v>
      </c>
      <c r="G43" s="147">
        <v>2150938</v>
      </c>
      <c r="H43" s="148">
        <f t="shared" si="2"/>
        <v>9.1872011187677192</v>
      </c>
      <c r="I43" s="58">
        <v>83107</v>
      </c>
      <c r="J43" s="149">
        <v>3495078</v>
      </c>
      <c r="K43" s="150">
        <f t="shared" si="3"/>
        <v>2.3778296221142989</v>
      </c>
      <c r="L43" s="151">
        <v>6913217</v>
      </c>
      <c r="M43" s="57">
        <v>859</v>
      </c>
      <c r="N43" s="152">
        <f t="shared" si="4"/>
        <v>8047.9825378346914</v>
      </c>
    </row>
    <row r="44" spans="1:14" s="69" customFormat="1" ht="14.25" customHeight="1">
      <c r="A44" s="77" t="s">
        <v>36</v>
      </c>
      <c r="B44" s="157">
        <f t="shared" si="0"/>
        <v>3.1678820327352177</v>
      </c>
      <c r="C44" s="155">
        <f t="shared" si="5"/>
        <v>-1.4285358390543483</v>
      </c>
      <c r="D44" s="156">
        <f t="shared" si="1"/>
        <v>0</v>
      </c>
      <c r="F44" s="146">
        <v>58056</v>
      </c>
      <c r="G44" s="147">
        <v>1832644</v>
      </c>
      <c r="H44" s="148">
        <f t="shared" si="2"/>
        <v>3.1678820327352177</v>
      </c>
      <c r="I44" s="58">
        <v>-52181</v>
      </c>
      <c r="J44" s="149">
        <v>3652761</v>
      </c>
      <c r="K44" s="150">
        <f t="shared" si="3"/>
        <v>-1.4285358390543483</v>
      </c>
      <c r="L44" s="151">
        <v>0</v>
      </c>
      <c r="M44" s="57">
        <v>786</v>
      </c>
      <c r="N44" s="152">
        <f t="shared" si="4"/>
        <v>0</v>
      </c>
    </row>
    <row r="45" spans="1:14" s="69" customFormat="1" ht="14.25" customHeight="1">
      <c r="A45" s="77" t="s">
        <v>37</v>
      </c>
      <c r="B45" s="157">
        <f t="shared" si="0"/>
        <v>1.8497320274729241</v>
      </c>
      <c r="C45" s="153">
        <f t="shared" si="5"/>
        <v>-2.9232939463345824</v>
      </c>
      <c r="D45" s="156">
        <f t="shared" si="1"/>
        <v>3853.6585365853657</v>
      </c>
      <c r="F45" s="146">
        <v>11279</v>
      </c>
      <c r="G45" s="147">
        <v>609764</v>
      </c>
      <c r="H45" s="148">
        <f t="shared" si="2"/>
        <v>1.8497320274729241</v>
      </c>
      <c r="I45" s="58">
        <v>-48181</v>
      </c>
      <c r="J45" s="149">
        <v>1648175</v>
      </c>
      <c r="K45" s="150">
        <f t="shared" si="3"/>
        <v>-2.9232939463345824</v>
      </c>
      <c r="L45" s="151">
        <v>1580000</v>
      </c>
      <c r="M45" s="57">
        <v>410</v>
      </c>
      <c r="N45" s="152">
        <f t="shared" si="4"/>
        <v>3853.6585365853657</v>
      </c>
    </row>
    <row r="46" spans="1:14" s="69" customFormat="1" ht="14.25" customHeight="1">
      <c r="A46" s="77" t="s">
        <v>38</v>
      </c>
      <c r="B46" s="155">
        <f t="shared" si="0"/>
        <v>7.077849607277475</v>
      </c>
      <c r="C46" s="157">
        <f t="shared" si="5"/>
        <v>1.0138989932632538</v>
      </c>
      <c r="D46" s="156">
        <f t="shared" si="1"/>
        <v>4966.6109467455617</v>
      </c>
      <c r="F46" s="146">
        <v>100836</v>
      </c>
      <c r="G46" s="147">
        <v>1424670</v>
      </c>
      <c r="H46" s="148">
        <f t="shared" si="2"/>
        <v>7.077849607277475</v>
      </c>
      <c r="I46" s="58">
        <v>28737</v>
      </c>
      <c r="J46" s="149">
        <v>2834306</v>
      </c>
      <c r="K46" s="150">
        <f t="shared" si="3"/>
        <v>1.0138989932632538</v>
      </c>
      <c r="L46" s="151">
        <v>3357429</v>
      </c>
      <c r="M46" s="57">
        <v>676</v>
      </c>
      <c r="N46" s="152">
        <f t="shared" si="4"/>
        <v>4966.6109467455617</v>
      </c>
    </row>
    <row r="47" spans="1:14" s="69" customFormat="1" ht="14.25" customHeight="1">
      <c r="A47" s="77" t="s">
        <v>39</v>
      </c>
      <c r="B47" s="155">
        <f t="shared" si="0"/>
        <v>7.1532968604327642</v>
      </c>
      <c r="C47" s="155">
        <f t="shared" si="5"/>
        <v>-1.6670068410513514</v>
      </c>
      <c r="D47" s="156">
        <f t="shared" si="1"/>
        <v>5224.538357094365</v>
      </c>
      <c r="F47" s="146">
        <v>257880</v>
      </c>
      <c r="G47" s="147">
        <v>3605051</v>
      </c>
      <c r="H47" s="148">
        <f t="shared" si="2"/>
        <v>7.1532968604327642</v>
      </c>
      <c r="I47" s="58">
        <v>-105768</v>
      </c>
      <c r="J47" s="149">
        <v>6344785</v>
      </c>
      <c r="K47" s="150">
        <f t="shared" si="3"/>
        <v>-1.6670068410513514</v>
      </c>
      <c r="L47" s="151">
        <v>7695745</v>
      </c>
      <c r="M47" s="57">
        <v>1473</v>
      </c>
      <c r="N47" s="152">
        <f t="shared" si="4"/>
        <v>5224.538357094365</v>
      </c>
    </row>
    <row r="48" spans="1:14" s="69" customFormat="1" ht="14.25" customHeight="1">
      <c r="A48" s="77" t="s">
        <v>40</v>
      </c>
      <c r="B48" s="155">
        <f t="shared" si="0"/>
        <v>3.900071373372787</v>
      </c>
      <c r="C48" s="153">
        <f t="shared" si="5"/>
        <v>-6.1968549137377664</v>
      </c>
      <c r="D48" s="156">
        <f t="shared" si="1"/>
        <v>3760.9287020109691</v>
      </c>
      <c r="F48" s="146">
        <v>52840</v>
      </c>
      <c r="G48" s="147">
        <v>1354847</v>
      </c>
      <c r="H48" s="148">
        <f t="shared" si="2"/>
        <v>3.900071373372787</v>
      </c>
      <c r="I48" s="58">
        <v>-153398</v>
      </c>
      <c r="J48" s="149">
        <v>2475417</v>
      </c>
      <c r="K48" s="150">
        <f t="shared" si="3"/>
        <v>-6.1968549137377664</v>
      </c>
      <c r="L48" s="151">
        <v>2057228</v>
      </c>
      <c r="M48" s="57">
        <v>547</v>
      </c>
      <c r="N48" s="152">
        <f t="shared" si="4"/>
        <v>3760.9287020109691</v>
      </c>
    </row>
    <row r="49" spans="1:14" s="69" customFormat="1" ht="14.25" customHeight="1">
      <c r="A49" s="77" t="s">
        <v>41</v>
      </c>
      <c r="B49" s="153">
        <f t="shared" si="0"/>
        <v>12.446715402914043</v>
      </c>
      <c r="C49" s="157">
        <f t="shared" si="5"/>
        <v>8.4050008307847985</v>
      </c>
      <c r="D49" s="154">
        <f t="shared" si="1"/>
        <v>10794.127536808595</v>
      </c>
      <c r="F49" s="146">
        <v>5638059</v>
      </c>
      <c r="G49" s="147">
        <v>45297565</v>
      </c>
      <c r="H49" s="148">
        <f t="shared" si="2"/>
        <v>12.446715402914043</v>
      </c>
      <c r="I49" s="58">
        <v>6231024</v>
      </c>
      <c r="J49" s="149">
        <v>74134722</v>
      </c>
      <c r="K49" s="150">
        <f t="shared" si="3"/>
        <v>8.4050008307847985</v>
      </c>
      <c r="L49" s="151">
        <v>108502570</v>
      </c>
      <c r="M49" s="57">
        <v>10052</v>
      </c>
      <c r="N49" s="152">
        <f t="shared" si="4"/>
        <v>10794.127536808595</v>
      </c>
    </row>
    <row r="50" spans="1:14" s="69" customFormat="1" ht="14.25" customHeight="1">
      <c r="A50" s="77" t="s">
        <v>42</v>
      </c>
      <c r="B50" s="155">
        <f t="shared" si="0"/>
        <v>7.7223945973623973</v>
      </c>
      <c r="C50" s="155">
        <f t="shared" si="5"/>
        <v>-0.13646048223203111</v>
      </c>
      <c r="D50" s="154">
        <f t="shared" si="1"/>
        <v>8894.3158861340671</v>
      </c>
      <c r="F50" s="146">
        <v>293788</v>
      </c>
      <c r="G50" s="147">
        <v>3804364</v>
      </c>
      <c r="H50" s="148">
        <f t="shared" si="2"/>
        <v>7.7223945973623973</v>
      </c>
      <c r="I50" s="58">
        <v>-7744</v>
      </c>
      <c r="J50" s="149">
        <v>5674903</v>
      </c>
      <c r="K50" s="150">
        <f t="shared" si="3"/>
        <v>-0.13646048223203111</v>
      </c>
      <c r="L50" s="151">
        <v>9685910</v>
      </c>
      <c r="M50" s="57">
        <v>1089</v>
      </c>
      <c r="N50" s="152">
        <f t="shared" si="4"/>
        <v>8894.3158861340671</v>
      </c>
    </row>
    <row r="51" spans="1:14" s="69" customFormat="1" ht="14.25" customHeight="1">
      <c r="A51" s="77" t="s">
        <v>43</v>
      </c>
      <c r="B51" s="157">
        <f t="shared" si="0"/>
        <v>1.0777383161570304</v>
      </c>
      <c r="C51" s="157">
        <f t="shared" si="5"/>
        <v>1.691246319421444</v>
      </c>
      <c r="D51" s="156">
        <f t="shared" si="1"/>
        <v>941.04938271604942</v>
      </c>
      <c r="F51" s="146">
        <v>6673</v>
      </c>
      <c r="G51" s="147">
        <v>619167</v>
      </c>
      <c r="H51" s="148">
        <f t="shared" si="2"/>
        <v>1.0777383161570304</v>
      </c>
      <c r="I51" s="58">
        <v>18587</v>
      </c>
      <c r="J51" s="149">
        <v>1099012</v>
      </c>
      <c r="K51" s="150">
        <f t="shared" si="3"/>
        <v>1.691246319421444</v>
      </c>
      <c r="L51" s="151">
        <v>304900</v>
      </c>
      <c r="M51" s="57">
        <v>324</v>
      </c>
      <c r="N51" s="152">
        <f t="shared" si="4"/>
        <v>941.04938271604942</v>
      </c>
    </row>
    <row r="52" spans="1:14" s="69" customFormat="1" ht="14.25" customHeight="1">
      <c r="A52" s="77" t="s">
        <v>44</v>
      </c>
      <c r="B52" s="157">
        <f t="shared" si="0"/>
        <v>2.6063910771660019</v>
      </c>
      <c r="C52" s="157">
        <f t="shared" si="5"/>
        <v>3.1167786532433537</v>
      </c>
      <c r="D52" s="156">
        <f t="shared" si="1"/>
        <v>2088.7938931297708</v>
      </c>
      <c r="F52" s="146">
        <v>33211</v>
      </c>
      <c r="G52" s="147">
        <v>1274214</v>
      </c>
      <c r="H52" s="148">
        <f t="shared" si="2"/>
        <v>2.6063910771660019</v>
      </c>
      <c r="I52" s="58">
        <v>70289</v>
      </c>
      <c r="J52" s="149">
        <v>2255181</v>
      </c>
      <c r="K52" s="150">
        <f t="shared" si="3"/>
        <v>3.1167786532433537</v>
      </c>
      <c r="L52" s="151">
        <v>1368160</v>
      </c>
      <c r="M52" s="57">
        <v>655</v>
      </c>
      <c r="N52" s="152">
        <f t="shared" si="4"/>
        <v>2088.7938931297708</v>
      </c>
    </row>
    <row r="53" spans="1:14" s="69" customFormat="1" ht="14.25" customHeight="1">
      <c r="A53" s="77" t="s">
        <v>45</v>
      </c>
      <c r="B53" s="157">
        <f t="shared" si="0"/>
        <v>3.3573816876639477</v>
      </c>
      <c r="C53" s="157">
        <f t="shared" si="5"/>
        <v>0.83926844333663819</v>
      </c>
      <c r="D53" s="156">
        <f t="shared" si="1"/>
        <v>3557.1012931034484</v>
      </c>
      <c r="F53" s="146">
        <v>30756</v>
      </c>
      <c r="G53" s="147">
        <v>916071</v>
      </c>
      <c r="H53" s="148">
        <f t="shared" si="2"/>
        <v>3.3573816876639477</v>
      </c>
      <c r="I53" s="58">
        <v>13832</v>
      </c>
      <c r="J53" s="149">
        <v>1648102</v>
      </c>
      <c r="K53" s="150">
        <f t="shared" si="3"/>
        <v>0.83926844333663819</v>
      </c>
      <c r="L53" s="151">
        <v>1650495</v>
      </c>
      <c r="M53" s="57">
        <v>464</v>
      </c>
      <c r="N53" s="152">
        <f t="shared" si="4"/>
        <v>3557.1012931034484</v>
      </c>
    </row>
    <row r="54" spans="1:14" s="69" customFormat="1" ht="14.25" customHeight="1">
      <c r="A54" s="77" t="s">
        <v>46</v>
      </c>
      <c r="B54" s="155">
        <f t="shared" si="0"/>
        <v>7.8020346420608995</v>
      </c>
      <c r="C54" s="157">
        <f t="shared" si="5"/>
        <v>0.99901065636305475</v>
      </c>
      <c r="D54" s="156">
        <f t="shared" si="1"/>
        <v>5785.549407114625</v>
      </c>
      <c r="F54" s="146">
        <v>182918</v>
      </c>
      <c r="G54" s="147">
        <v>2344491</v>
      </c>
      <c r="H54" s="148">
        <f t="shared" si="2"/>
        <v>7.8020346420608995</v>
      </c>
      <c r="I54" s="58">
        <v>50741</v>
      </c>
      <c r="J54" s="149">
        <v>5079125</v>
      </c>
      <c r="K54" s="150">
        <f t="shared" si="3"/>
        <v>0.99901065636305475</v>
      </c>
      <c r="L54" s="151">
        <v>7318720</v>
      </c>
      <c r="M54" s="57">
        <v>1265</v>
      </c>
      <c r="N54" s="152">
        <f t="shared" si="4"/>
        <v>5785.549407114625</v>
      </c>
    </row>
    <row r="55" spans="1:14" s="69" customFormat="1" ht="14.25" customHeight="1">
      <c r="A55" s="77" t="s">
        <v>47</v>
      </c>
      <c r="B55" s="157">
        <f t="shared" si="0"/>
        <v>0.14767803513705591</v>
      </c>
      <c r="C55" s="157">
        <f t="shared" si="5"/>
        <v>2.0989795379819092</v>
      </c>
      <c r="D55" s="156">
        <f t="shared" si="1"/>
        <v>163.74015748031496</v>
      </c>
      <c r="F55" s="146">
        <v>773</v>
      </c>
      <c r="G55" s="147">
        <v>523436</v>
      </c>
      <c r="H55" s="148">
        <f t="shared" si="2"/>
        <v>0.14767803513705591</v>
      </c>
      <c r="I55" s="58">
        <v>22669</v>
      </c>
      <c r="J55" s="149">
        <v>1080001</v>
      </c>
      <c r="K55" s="150">
        <f t="shared" si="3"/>
        <v>2.0989795379819092</v>
      </c>
      <c r="L55" s="151">
        <v>41590</v>
      </c>
      <c r="M55" s="57">
        <v>254</v>
      </c>
      <c r="N55" s="152">
        <f t="shared" si="4"/>
        <v>163.74015748031496</v>
      </c>
    </row>
    <row r="56" spans="1:14" s="69" customFormat="1" ht="14.25" customHeight="1">
      <c r="A56" s="77" t="s">
        <v>48</v>
      </c>
      <c r="B56" s="153">
        <f t="shared" si="0"/>
        <v>11.269842637963887</v>
      </c>
      <c r="C56" s="153">
        <f t="shared" si="5"/>
        <v>-2.6196857539602934</v>
      </c>
      <c r="D56" s="154">
        <f t="shared" si="1"/>
        <v>9587.7971644058307</v>
      </c>
      <c r="F56" s="146">
        <v>11244774</v>
      </c>
      <c r="G56" s="147">
        <v>99777560</v>
      </c>
      <c r="H56" s="148">
        <f t="shared" si="2"/>
        <v>11.269842637963887</v>
      </c>
      <c r="I56" s="58">
        <v>-5878874</v>
      </c>
      <c r="J56" s="149">
        <v>224411420</v>
      </c>
      <c r="K56" s="150">
        <f t="shared" si="3"/>
        <v>-2.6196857539602934</v>
      </c>
      <c r="L56" s="151">
        <v>359762913</v>
      </c>
      <c r="M56" s="57">
        <v>37523</v>
      </c>
      <c r="N56" s="152">
        <f t="shared" si="4"/>
        <v>9587.7971644058307</v>
      </c>
    </row>
    <row r="57" spans="1:14" s="69" customFormat="1" ht="14.25" customHeight="1">
      <c r="A57" s="77" t="s">
        <v>49</v>
      </c>
      <c r="B57" s="157">
        <f t="shared" si="0"/>
        <v>3.70514786984696</v>
      </c>
      <c r="C57" s="157">
        <f t="shared" si="5"/>
        <v>3.5015002896437704</v>
      </c>
      <c r="D57" s="156">
        <f t="shared" si="1"/>
        <v>2727.1040723981901</v>
      </c>
      <c r="F57" s="146">
        <v>17199</v>
      </c>
      <c r="G57" s="147">
        <v>464192</v>
      </c>
      <c r="H57" s="148">
        <f t="shared" si="2"/>
        <v>3.70514786984696</v>
      </c>
      <c r="I57" s="58">
        <v>26898</v>
      </c>
      <c r="J57" s="149">
        <v>768185</v>
      </c>
      <c r="K57" s="150">
        <f t="shared" si="3"/>
        <v>3.5015002896437704</v>
      </c>
      <c r="L57" s="151">
        <v>602690</v>
      </c>
      <c r="M57" s="57">
        <v>221</v>
      </c>
      <c r="N57" s="152">
        <f t="shared" si="4"/>
        <v>2727.1040723981901</v>
      </c>
    </row>
    <row r="58" spans="1:14" s="69" customFormat="1" ht="14.25" customHeight="1" thickBot="1">
      <c r="A58" s="98" t="s">
        <v>50</v>
      </c>
      <c r="B58" s="158">
        <f>H58</f>
        <v>7.4844637902146252</v>
      </c>
      <c r="C58" s="159">
        <f t="shared" si="5"/>
        <v>2.1640329757797492</v>
      </c>
      <c r="D58" s="160">
        <f>N58</f>
        <v>2563.7669801462903</v>
      </c>
      <c r="F58" s="146">
        <v>168851</v>
      </c>
      <c r="G58" s="147">
        <v>2256020</v>
      </c>
      <c r="H58" s="148">
        <f t="shared" si="2"/>
        <v>7.4844637902146252</v>
      </c>
      <c r="I58" s="58">
        <v>105244</v>
      </c>
      <c r="J58" s="149">
        <v>4863327</v>
      </c>
      <c r="K58" s="150">
        <f t="shared" si="3"/>
        <v>2.1640329757797492</v>
      </c>
      <c r="L58" s="151">
        <v>2453525</v>
      </c>
      <c r="M58" s="57">
        <v>957</v>
      </c>
      <c r="N58" s="152">
        <f t="shared" si="4"/>
        <v>2563.7669801462903</v>
      </c>
    </row>
    <row r="59" spans="1:14" s="69" customFormat="1" ht="20.100000000000001" customHeight="1" thickBot="1">
      <c r="A59" s="104" t="s">
        <v>51</v>
      </c>
      <c r="B59" s="161">
        <f>H59</f>
        <v>8.8627984732518499</v>
      </c>
      <c r="C59" s="161">
        <f>K59</f>
        <v>-4.6549620197005093E-2</v>
      </c>
      <c r="D59" s="162">
        <f>N59</f>
        <v>8148.3388656036186</v>
      </c>
      <c r="F59" s="147">
        <f>SUM(F6:F58)</f>
        <v>45642382</v>
      </c>
      <c r="G59" s="147">
        <f>SUM(G6:G58)</f>
        <v>514988376.83999997</v>
      </c>
      <c r="H59" s="148">
        <f t="shared" si="2"/>
        <v>8.8627984732518499</v>
      </c>
      <c r="I59" s="59">
        <f>SUM(I6:I58)</f>
        <v>-469985</v>
      </c>
      <c r="J59" s="149">
        <f>SUM(J6:J58)</f>
        <v>1009643039</v>
      </c>
      <c r="K59" s="150">
        <f t="shared" si="3"/>
        <v>-4.6549620197005093E-2</v>
      </c>
      <c r="L59" s="151">
        <f>SUM(L6:L58)</f>
        <v>1401685400</v>
      </c>
      <c r="M59" s="163">
        <f>SUM(M6:M58)</f>
        <v>172021</v>
      </c>
      <c r="N59" s="152">
        <f t="shared" si="4"/>
        <v>8148.3388656036186</v>
      </c>
    </row>
    <row r="60" spans="1:14" s="69" customFormat="1" ht="18" customHeight="1" thickBot="1">
      <c r="A60" s="111" t="str">
        <f>'Indicateur financiers '!A60</f>
        <v>Chiffres de 2009</v>
      </c>
      <c r="B60" s="164">
        <v>9.8382318153315325</v>
      </c>
      <c r="C60" s="165">
        <v>-7.9964142422694631E-2</v>
      </c>
      <c r="D60" s="166">
        <v>8408.0841557655604</v>
      </c>
      <c r="F60" s="147">
        <v>49499864</v>
      </c>
      <c r="G60" s="147">
        <v>503137809</v>
      </c>
      <c r="H60" s="148">
        <v>9.8382318153315325</v>
      </c>
      <c r="I60" s="149">
        <v>-792570</v>
      </c>
      <c r="J60" s="149">
        <v>991156756</v>
      </c>
      <c r="K60" s="150">
        <v>-7.9964142422694631E-2</v>
      </c>
      <c r="L60" s="151">
        <v>1444912446</v>
      </c>
      <c r="M60" s="163">
        <v>171848</v>
      </c>
      <c r="N60" s="152">
        <v>8408.0841557655604</v>
      </c>
    </row>
    <row r="61" spans="1:14" ht="7.5" customHeight="1" thickTop="1">
      <c r="H61" s="167"/>
      <c r="I61" s="167"/>
      <c r="K61" s="152"/>
      <c r="L61" s="152"/>
      <c r="M61" s="152"/>
    </row>
    <row r="62" spans="1:14" ht="7.5" customHeight="1">
      <c r="H62" s="167"/>
      <c r="I62" s="167"/>
      <c r="K62" s="152"/>
      <c r="L62" s="152"/>
      <c r="M62" s="152"/>
    </row>
    <row r="63" spans="1:14" ht="7.5" customHeight="1">
      <c r="H63" s="167"/>
      <c r="I63" s="167"/>
      <c r="K63" s="152"/>
      <c r="L63" s="152"/>
      <c r="M63" s="152"/>
    </row>
    <row r="64" spans="1:14" ht="7.5" customHeight="1">
      <c r="H64" s="167"/>
      <c r="I64" s="167"/>
      <c r="K64" s="152"/>
      <c r="L64" s="152"/>
      <c r="M64" s="152"/>
    </row>
    <row r="65" spans="8:13" ht="7.5" customHeight="1">
      <c r="H65" s="167"/>
      <c r="I65" s="167"/>
      <c r="K65" s="152"/>
      <c r="L65" s="152"/>
      <c r="M65" s="152"/>
    </row>
    <row r="66" spans="8:13" ht="7.5" customHeight="1">
      <c r="H66" s="167"/>
      <c r="I66" s="167"/>
      <c r="K66" s="152"/>
      <c r="L66" s="152"/>
      <c r="M66" s="152"/>
    </row>
    <row r="67" spans="8:13" ht="7.5" customHeight="1">
      <c r="H67" s="167"/>
      <c r="I67" s="167"/>
      <c r="K67" s="152"/>
      <c r="L67" s="152"/>
      <c r="M67" s="152"/>
    </row>
    <row r="68" spans="8:13" ht="7.5" customHeight="1">
      <c r="H68" s="167"/>
      <c r="I68" s="167"/>
      <c r="K68" s="152"/>
      <c r="L68" s="152"/>
      <c r="M68" s="152"/>
    </row>
    <row r="69" spans="8:13" ht="7.5" customHeight="1">
      <c r="H69" s="167"/>
      <c r="I69" s="167"/>
      <c r="K69" s="152"/>
      <c r="L69" s="152"/>
      <c r="M69" s="152"/>
    </row>
    <row r="70" spans="8:13" ht="7.5" customHeight="1">
      <c r="H70" s="167"/>
      <c r="I70" s="167"/>
      <c r="K70" s="152"/>
      <c r="L70" s="152"/>
      <c r="M70" s="152"/>
    </row>
    <row r="71" spans="8:13" ht="7.5" customHeight="1">
      <c r="H71" s="167"/>
      <c r="I71" s="167"/>
      <c r="K71" s="152"/>
      <c r="L71" s="152"/>
      <c r="M71" s="152"/>
    </row>
    <row r="72" spans="8:13" ht="7.5" customHeight="1">
      <c r="H72" s="167"/>
      <c r="I72" s="167"/>
      <c r="K72" s="152"/>
      <c r="L72" s="152"/>
      <c r="M72" s="152"/>
    </row>
    <row r="73" spans="8:13" ht="7.5" customHeight="1">
      <c r="H73" s="167"/>
      <c r="I73" s="167"/>
      <c r="K73" s="152"/>
      <c r="L73" s="152"/>
      <c r="M73" s="152"/>
    </row>
    <row r="74" spans="8:13" ht="7.5" customHeight="1">
      <c r="H74" s="167"/>
      <c r="I74" s="167"/>
      <c r="K74" s="152"/>
      <c r="L74" s="152"/>
      <c r="M74" s="152"/>
    </row>
    <row r="75" spans="8:13" ht="7.5" customHeight="1">
      <c r="H75" s="167"/>
      <c r="I75" s="167"/>
      <c r="K75" s="152"/>
      <c r="L75" s="152"/>
      <c r="M75" s="152"/>
    </row>
    <row r="76" spans="8:13" ht="7.5" customHeight="1">
      <c r="H76" s="167"/>
      <c r="I76" s="167"/>
      <c r="K76" s="152"/>
      <c r="L76" s="152"/>
      <c r="M76" s="152"/>
    </row>
    <row r="77" spans="8:13" ht="7.5" customHeight="1">
      <c r="H77" s="167"/>
      <c r="I77" s="167"/>
      <c r="K77" s="152"/>
      <c r="L77" s="152"/>
      <c r="M77" s="152"/>
    </row>
    <row r="78" spans="8:13" ht="7.5" customHeight="1">
      <c r="H78" s="167"/>
      <c r="I78" s="167"/>
      <c r="K78" s="152"/>
      <c r="L78" s="152"/>
      <c r="M78" s="152"/>
    </row>
    <row r="79" spans="8:13" ht="7.5" customHeight="1">
      <c r="H79" s="167"/>
      <c r="I79" s="167"/>
      <c r="K79" s="152"/>
      <c r="L79" s="152"/>
      <c r="M79" s="152"/>
    </row>
    <row r="80" spans="8:13" ht="7.5" customHeight="1">
      <c r="H80" s="167"/>
      <c r="I80" s="167"/>
      <c r="K80" s="152"/>
      <c r="L80" s="152"/>
      <c r="M80" s="152"/>
    </row>
    <row r="81" spans="8:13" ht="7.5" customHeight="1">
      <c r="H81" s="167"/>
      <c r="I81" s="167"/>
      <c r="K81" s="152"/>
      <c r="L81" s="152"/>
      <c r="M81" s="152"/>
    </row>
    <row r="82" spans="8:13" ht="7.5" customHeight="1">
      <c r="H82" s="167"/>
      <c r="I82" s="167"/>
      <c r="K82" s="152"/>
      <c r="L82" s="152"/>
      <c r="M82" s="152"/>
    </row>
    <row r="83" spans="8:13" ht="7.5" customHeight="1">
      <c r="H83" s="167"/>
      <c r="I83" s="167"/>
    </row>
    <row r="84" spans="8:13" ht="7.5" customHeight="1">
      <c r="H84" s="167"/>
      <c r="I84" s="167"/>
    </row>
    <row r="85" spans="8:13" ht="7.5" customHeight="1">
      <c r="H85" s="167"/>
      <c r="I85" s="167"/>
    </row>
    <row r="86" spans="8:13" ht="7.5" customHeight="1">
      <c r="H86" s="167"/>
      <c r="I86" s="167"/>
    </row>
    <row r="87" spans="8:13" ht="7.5" customHeight="1">
      <c r="H87" s="167"/>
      <c r="I87" s="167"/>
    </row>
    <row r="88" spans="8:13" ht="7.5" customHeight="1">
      <c r="H88" s="167"/>
      <c r="I88" s="167"/>
    </row>
    <row r="89" spans="8:13" ht="7.5" customHeight="1">
      <c r="H89" s="167"/>
      <c r="I89" s="167"/>
    </row>
    <row r="90" spans="8:13" ht="7.5" customHeight="1">
      <c r="H90" s="167"/>
      <c r="I90" s="167"/>
    </row>
    <row r="91" spans="8:13" ht="7.5" customHeight="1">
      <c r="H91" s="167"/>
      <c r="I91" s="167"/>
    </row>
    <row r="92" spans="8:13" ht="7.5" customHeight="1">
      <c r="H92" s="167"/>
      <c r="I92" s="167"/>
    </row>
    <row r="93" spans="8:13" ht="7.5" customHeight="1">
      <c r="H93" s="167"/>
      <c r="I93" s="167"/>
    </row>
    <row r="94" spans="8:13" ht="7.5" customHeight="1">
      <c r="H94" s="167"/>
      <c r="I94" s="167"/>
    </row>
    <row r="95" spans="8:13" ht="7.5" customHeight="1">
      <c r="H95" s="167"/>
      <c r="I95" s="167"/>
    </row>
    <row r="96" spans="8:13" ht="7.5" customHeight="1">
      <c r="H96" s="167"/>
      <c r="I96" s="167"/>
    </row>
    <row r="97" spans="8:9" ht="7.5" customHeight="1">
      <c r="H97" s="167"/>
      <c r="I97" s="167"/>
    </row>
    <row r="98" spans="8:9" ht="7.5" customHeight="1">
      <c r="H98" s="167"/>
      <c r="I98" s="167"/>
    </row>
    <row r="99" spans="8:9" ht="7.5" customHeight="1">
      <c r="H99" s="167"/>
      <c r="I99" s="167"/>
    </row>
    <row r="100" spans="8:9" ht="7.5" customHeight="1">
      <c r="H100" s="167"/>
      <c r="I100" s="167"/>
    </row>
    <row r="101" spans="8:9" ht="7.5" customHeight="1">
      <c r="H101" s="167"/>
      <c r="I101" s="167"/>
    </row>
    <row r="102" spans="8:9" ht="7.5" customHeight="1">
      <c r="H102" s="167"/>
      <c r="I102" s="167"/>
    </row>
    <row r="103" spans="8:9" ht="7.5" customHeight="1">
      <c r="H103" s="167"/>
      <c r="I103" s="167"/>
    </row>
    <row r="104" spans="8:9" ht="7.5" customHeight="1">
      <c r="H104" s="167"/>
      <c r="I104" s="167"/>
    </row>
    <row r="105" spans="8:9" ht="7.5" customHeight="1">
      <c r="H105" s="167"/>
      <c r="I105" s="167"/>
    </row>
    <row r="106" spans="8:9" ht="7.5" customHeight="1">
      <c r="H106" s="167"/>
      <c r="I106" s="167"/>
    </row>
    <row r="107" spans="8:9" ht="7.5" customHeight="1">
      <c r="H107" s="167"/>
      <c r="I107" s="167"/>
    </row>
    <row r="108" spans="8:9" ht="7.5" customHeight="1">
      <c r="H108" s="167"/>
      <c r="I108" s="167"/>
    </row>
    <row r="109" spans="8:9" ht="7.5" customHeight="1">
      <c r="H109" s="167"/>
      <c r="I109" s="167"/>
    </row>
    <row r="110" spans="8:9" ht="7.5" customHeight="1">
      <c r="H110" s="167"/>
      <c r="I110" s="167"/>
    </row>
    <row r="111" spans="8:9" ht="7.5" customHeight="1">
      <c r="H111" s="167"/>
      <c r="I111" s="167"/>
    </row>
    <row r="112" spans="8:9" ht="7.5" customHeight="1">
      <c r="H112" s="167"/>
      <c r="I112" s="167"/>
    </row>
    <row r="113" spans="8:9" ht="7.5" customHeight="1">
      <c r="H113" s="167"/>
      <c r="I113" s="167"/>
    </row>
    <row r="114" spans="8:9" ht="7.5" customHeight="1">
      <c r="H114" s="167"/>
      <c r="I114" s="167"/>
    </row>
    <row r="115" spans="8:9" ht="7.5" customHeight="1">
      <c r="H115" s="167"/>
      <c r="I115" s="167"/>
    </row>
    <row r="116" spans="8:9" ht="7.5" customHeight="1">
      <c r="H116" s="167"/>
      <c r="I116" s="167"/>
    </row>
    <row r="117" spans="8:9" ht="7.5" customHeight="1">
      <c r="H117" s="167"/>
      <c r="I117" s="167"/>
    </row>
    <row r="118" spans="8:9" ht="7.5" customHeight="1">
      <c r="H118" s="167"/>
      <c r="I118" s="167"/>
    </row>
    <row r="119" spans="8:9" ht="7.5" customHeight="1">
      <c r="H119" s="167"/>
      <c r="I119" s="167"/>
    </row>
    <row r="120" spans="8:9" ht="7.5" customHeight="1">
      <c r="H120" s="167"/>
      <c r="I120" s="167"/>
    </row>
    <row r="121" spans="8:9" ht="7.5" customHeight="1">
      <c r="H121" s="167"/>
      <c r="I121" s="167"/>
    </row>
    <row r="122" spans="8:9" ht="7.5" customHeight="1">
      <c r="H122" s="167"/>
      <c r="I122" s="167"/>
    </row>
    <row r="123" spans="8:9" ht="7.5" customHeight="1">
      <c r="H123" s="167"/>
      <c r="I123" s="167"/>
    </row>
    <row r="124" spans="8:9" ht="7.5" customHeight="1">
      <c r="H124" s="167"/>
      <c r="I124" s="167"/>
    </row>
    <row r="125" spans="8:9" ht="7.5" customHeight="1">
      <c r="H125" s="167"/>
      <c r="I125" s="167"/>
    </row>
    <row r="126" spans="8:9" ht="7.5" customHeight="1">
      <c r="H126" s="167"/>
      <c r="I126" s="167"/>
    </row>
    <row r="127" spans="8:9" ht="7.5" customHeight="1">
      <c r="H127" s="167"/>
      <c r="I127" s="167"/>
    </row>
    <row r="128" spans="8:9" ht="7.5" customHeight="1">
      <c r="H128" s="167"/>
      <c r="I128" s="167"/>
    </row>
    <row r="129" spans="8:9" ht="7.5" customHeight="1">
      <c r="H129" s="167"/>
      <c r="I129" s="167"/>
    </row>
    <row r="130" spans="8:9" ht="7.5" customHeight="1">
      <c r="H130" s="167"/>
      <c r="I130" s="167"/>
    </row>
    <row r="131" spans="8:9" ht="7.5" customHeight="1">
      <c r="H131" s="167"/>
      <c r="I131" s="167"/>
    </row>
    <row r="132" spans="8:9" ht="7.5" customHeight="1">
      <c r="H132" s="167"/>
      <c r="I132" s="167"/>
    </row>
    <row r="133" spans="8:9" ht="7.5" customHeight="1">
      <c r="H133" s="167"/>
      <c r="I133" s="167"/>
    </row>
    <row r="134" spans="8:9" ht="7.5" customHeight="1">
      <c r="H134" s="167"/>
      <c r="I134" s="167"/>
    </row>
    <row r="135" spans="8:9" ht="7.5" customHeight="1">
      <c r="H135" s="167"/>
      <c r="I135" s="167"/>
    </row>
    <row r="136" spans="8:9" ht="7.5" customHeight="1">
      <c r="H136" s="167"/>
      <c r="I136" s="167"/>
    </row>
    <row r="137" spans="8:9" ht="7.5" customHeight="1">
      <c r="H137" s="167"/>
      <c r="I137" s="167"/>
    </row>
    <row r="138" spans="8:9" ht="7.5" customHeight="1">
      <c r="H138" s="167"/>
      <c r="I138" s="167"/>
    </row>
    <row r="139" spans="8:9" ht="7.5" customHeight="1">
      <c r="H139" s="167"/>
      <c r="I139" s="167"/>
    </row>
    <row r="140" spans="8:9" ht="7.5" customHeight="1">
      <c r="H140" s="167"/>
      <c r="I140" s="167"/>
    </row>
    <row r="141" spans="8:9" ht="7.5" customHeight="1">
      <c r="H141" s="167"/>
      <c r="I141" s="167"/>
    </row>
    <row r="142" spans="8:9" ht="7.5" customHeight="1">
      <c r="H142" s="167"/>
      <c r="I142" s="167"/>
    </row>
    <row r="143" spans="8:9" ht="7.5" customHeight="1">
      <c r="H143" s="167"/>
      <c r="I143" s="167"/>
    </row>
    <row r="144" spans="8:9" ht="7.5" customHeight="1">
      <c r="H144" s="167"/>
      <c r="I144" s="167"/>
    </row>
    <row r="145" spans="8:9" ht="7.5" customHeight="1">
      <c r="H145" s="167"/>
      <c r="I145" s="167"/>
    </row>
    <row r="146" spans="8:9" ht="7.5" customHeight="1">
      <c r="H146" s="167"/>
      <c r="I146" s="167"/>
    </row>
    <row r="147" spans="8:9" ht="7.5" customHeight="1">
      <c r="H147" s="167"/>
      <c r="I147" s="167"/>
    </row>
    <row r="148" spans="8:9" ht="7.5" customHeight="1">
      <c r="H148" s="167"/>
      <c r="I148" s="167"/>
    </row>
    <row r="149" spans="8:9" ht="7.5" customHeight="1">
      <c r="H149" s="167"/>
      <c r="I149" s="167"/>
    </row>
    <row r="150" spans="8:9" ht="7.5" customHeight="1">
      <c r="H150" s="167"/>
      <c r="I150" s="167"/>
    </row>
    <row r="151" spans="8:9" ht="7.5" customHeight="1">
      <c r="H151" s="167"/>
      <c r="I151" s="167"/>
    </row>
    <row r="152" spans="8:9" ht="7.5" customHeight="1">
      <c r="H152" s="167"/>
      <c r="I152" s="167"/>
    </row>
    <row r="153" spans="8:9" ht="7.5" customHeight="1">
      <c r="H153" s="167"/>
      <c r="I153" s="167"/>
    </row>
    <row r="154" spans="8:9" ht="7.5" customHeight="1">
      <c r="H154" s="167"/>
      <c r="I154" s="167"/>
    </row>
    <row r="155" spans="8:9" ht="7.5" customHeight="1">
      <c r="H155" s="167"/>
      <c r="I155" s="167"/>
    </row>
    <row r="156" spans="8:9" ht="7.5" customHeight="1">
      <c r="H156" s="167"/>
      <c r="I156" s="167"/>
    </row>
    <row r="157" spans="8:9" ht="7.5" customHeight="1">
      <c r="H157" s="167"/>
      <c r="I157" s="167"/>
    </row>
    <row r="158" spans="8:9" ht="7.5" customHeight="1">
      <c r="H158" s="167"/>
      <c r="I158" s="167"/>
    </row>
    <row r="159" spans="8:9" ht="7.5" customHeight="1">
      <c r="H159" s="167"/>
      <c r="I159" s="167"/>
    </row>
    <row r="160" spans="8:9" ht="7.5" customHeight="1">
      <c r="H160" s="167"/>
      <c r="I160" s="167"/>
    </row>
    <row r="161" spans="8:9" ht="7.5" customHeight="1">
      <c r="H161" s="167"/>
      <c r="I161" s="167"/>
    </row>
    <row r="162" spans="8:9" ht="7.5" customHeight="1">
      <c r="H162" s="167"/>
      <c r="I162" s="167"/>
    </row>
    <row r="163" spans="8:9" ht="7.5" customHeight="1">
      <c r="H163" s="167"/>
      <c r="I163" s="167"/>
    </row>
    <row r="164" spans="8:9" ht="7.5" customHeight="1">
      <c r="H164" s="167"/>
      <c r="I164" s="167"/>
    </row>
    <row r="165" spans="8:9" ht="7.5" customHeight="1">
      <c r="H165" s="167"/>
      <c r="I165" s="167"/>
    </row>
    <row r="166" spans="8:9" ht="7.5" customHeight="1">
      <c r="H166" s="167"/>
      <c r="I166" s="167"/>
    </row>
    <row r="167" spans="8:9" ht="7.5" customHeight="1">
      <c r="H167" s="167"/>
      <c r="I167" s="167"/>
    </row>
    <row r="168" spans="8:9" ht="7.5" customHeight="1">
      <c r="H168" s="167"/>
      <c r="I168" s="167"/>
    </row>
    <row r="169" spans="8:9" ht="7.5" customHeight="1">
      <c r="H169" s="167"/>
      <c r="I169" s="167"/>
    </row>
    <row r="170" spans="8:9" ht="7.5" customHeight="1">
      <c r="H170" s="167"/>
      <c r="I170" s="167"/>
    </row>
    <row r="171" spans="8:9" ht="7.5" customHeight="1">
      <c r="H171" s="167"/>
      <c r="I171" s="167"/>
    </row>
    <row r="172" spans="8:9" ht="7.5" customHeight="1">
      <c r="H172" s="167"/>
      <c r="I172" s="167"/>
    </row>
    <row r="173" spans="8:9" ht="7.5" customHeight="1">
      <c r="H173" s="167"/>
      <c r="I173" s="167"/>
    </row>
    <row r="174" spans="8:9" ht="7.5" customHeight="1">
      <c r="H174" s="167"/>
      <c r="I174" s="167"/>
    </row>
    <row r="175" spans="8:9" ht="7.5" customHeight="1">
      <c r="H175" s="167"/>
      <c r="I175" s="167"/>
    </row>
    <row r="176" spans="8:9" ht="7.5" customHeight="1">
      <c r="H176" s="167"/>
      <c r="I176" s="167"/>
    </row>
    <row r="177" spans="8:9" ht="7.5" customHeight="1">
      <c r="H177" s="167"/>
      <c r="I177" s="167"/>
    </row>
    <row r="178" spans="8:9" ht="7.5" customHeight="1">
      <c r="H178" s="167"/>
      <c r="I178" s="167"/>
    </row>
    <row r="179" spans="8:9" ht="7.5" customHeight="1">
      <c r="H179" s="167"/>
      <c r="I179" s="167"/>
    </row>
    <row r="180" spans="8:9" ht="7.5" customHeight="1">
      <c r="H180" s="167"/>
      <c r="I180" s="167"/>
    </row>
    <row r="181" spans="8:9" ht="7.5" customHeight="1">
      <c r="H181" s="167"/>
      <c r="I181" s="167"/>
    </row>
    <row r="182" spans="8:9" ht="7.5" customHeight="1">
      <c r="H182" s="167"/>
      <c r="I182" s="167"/>
    </row>
    <row r="183" spans="8:9" ht="7.5" customHeight="1">
      <c r="H183" s="167"/>
      <c r="I183" s="167"/>
    </row>
    <row r="184" spans="8:9" ht="7.5" customHeight="1">
      <c r="H184" s="167"/>
      <c r="I184" s="167"/>
    </row>
    <row r="185" spans="8:9" ht="7.5" customHeight="1">
      <c r="H185" s="167"/>
      <c r="I185" s="167"/>
    </row>
    <row r="186" spans="8:9" ht="7.5" customHeight="1">
      <c r="H186" s="167"/>
      <c r="I186" s="167"/>
    </row>
    <row r="187" spans="8:9" ht="7.5" customHeight="1">
      <c r="H187" s="167"/>
      <c r="I187" s="167"/>
    </row>
    <row r="188" spans="8:9" ht="7.5" customHeight="1">
      <c r="H188" s="167"/>
      <c r="I188" s="167"/>
    </row>
    <row r="189" spans="8:9" ht="7.5" customHeight="1">
      <c r="H189" s="167"/>
      <c r="I189" s="167"/>
    </row>
    <row r="190" spans="8:9" ht="7.5" customHeight="1">
      <c r="H190" s="167"/>
      <c r="I190" s="167"/>
    </row>
    <row r="191" spans="8:9" ht="7.5" customHeight="1">
      <c r="H191" s="167"/>
      <c r="I191" s="167"/>
    </row>
    <row r="192" spans="8:9" ht="7.5" customHeight="1">
      <c r="H192" s="167"/>
      <c r="I192" s="167"/>
    </row>
    <row r="193" spans="8:9" ht="7.5" customHeight="1">
      <c r="H193" s="167"/>
      <c r="I193" s="167"/>
    </row>
    <row r="194" spans="8:9" ht="7.5" customHeight="1">
      <c r="H194" s="167"/>
      <c r="I194" s="167"/>
    </row>
    <row r="195" spans="8:9" ht="7.5" customHeight="1">
      <c r="H195" s="167"/>
      <c r="I195" s="167"/>
    </row>
    <row r="196" spans="8:9" ht="7.5" customHeight="1">
      <c r="H196" s="167"/>
      <c r="I196" s="167"/>
    </row>
    <row r="197" spans="8:9" ht="7.5" customHeight="1">
      <c r="H197" s="167"/>
      <c r="I197" s="167"/>
    </row>
    <row r="198" spans="8:9" ht="7.5" customHeight="1">
      <c r="H198" s="167"/>
      <c r="I198" s="167"/>
    </row>
    <row r="199" spans="8:9" ht="7.5" customHeight="1">
      <c r="H199" s="167"/>
      <c r="I199" s="167"/>
    </row>
    <row r="200" spans="8:9" ht="7.5" customHeight="1">
      <c r="H200" s="167"/>
      <c r="I200" s="167"/>
    </row>
    <row r="201" spans="8:9" ht="7.5" customHeight="1">
      <c r="H201" s="167"/>
      <c r="I201" s="167"/>
    </row>
    <row r="202" spans="8:9" ht="7.5" customHeight="1">
      <c r="H202" s="167"/>
      <c r="I202" s="167"/>
    </row>
    <row r="203" spans="8:9" ht="7.5" customHeight="1">
      <c r="H203" s="167"/>
      <c r="I203" s="167"/>
    </row>
    <row r="204" spans="8:9" ht="7.5" customHeight="1">
      <c r="H204" s="167"/>
      <c r="I204" s="167"/>
    </row>
    <row r="205" spans="8:9" ht="7.5" customHeight="1">
      <c r="H205" s="167"/>
      <c r="I205" s="167"/>
    </row>
    <row r="206" spans="8:9" ht="7.5" customHeight="1">
      <c r="H206" s="167"/>
      <c r="I206" s="167"/>
    </row>
    <row r="207" spans="8:9" ht="7.5" customHeight="1">
      <c r="H207" s="167"/>
      <c r="I207" s="167"/>
    </row>
    <row r="208" spans="8:9" ht="7.5" customHeight="1">
      <c r="H208" s="167"/>
      <c r="I208" s="167"/>
    </row>
    <row r="209" spans="8:9" ht="7.5" customHeight="1">
      <c r="H209" s="167"/>
      <c r="I209" s="167"/>
    </row>
    <row r="210" spans="8:9" ht="7.5" customHeight="1">
      <c r="H210" s="167"/>
      <c r="I210" s="167"/>
    </row>
    <row r="211" spans="8:9" ht="7.5" customHeight="1">
      <c r="H211" s="167"/>
      <c r="I211" s="167"/>
    </row>
    <row r="212" spans="8:9" ht="7.5" customHeight="1">
      <c r="H212" s="167"/>
      <c r="I212" s="167"/>
    </row>
    <row r="213" spans="8:9" ht="7.5" customHeight="1">
      <c r="H213" s="167"/>
      <c r="I213" s="167"/>
    </row>
    <row r="214" spans="8:9" ht="7.5" customHeight="1">
      <c r="H214" s="167"/>
      <c r="I214" s="167"/>
    </row>
    <row r="215" spans="8:9" ht="7.5" customHeight="1">
      <c r="H215" s="167"/>
      <c r="I215" s="167"/>
    </row>
    <row r="216" spans="8:9" ht="7.5" customHeight="1">
      <c r="H216" s="167"/>
      <c r="I216" s="167"/>
    </row>
    <row r="217" spans="8:9" ht="7.5" customHeight="1">
      <c r="H217" s="167"/>
      <c r="I217" s="167"/>
    </row>
    <row r="218" spans="8:9" ht="7.5" customHeight="1">
      <c r="H218" s="167"/>
      <c r="I218" s="167"/>
    </row>
    <row r="219" spans="8:9" ht="7.5" customHeight="1">
      <c r="H219" s="167"/>
      <c r="I219" s="167"/>
    </row>
    <row r="220" spans="8:9" ht="7.5" customHeight="1">
      <c r="H220" s="167"/>
      <c r="I220" s="167"/>
    </row>
    <row r="221" spans="8:9" ht="7.5" customHeight="1">
      <c r="H221" s="167"/>
      <c r="I221" s="167"/>
    </row>
    <row r="222" spans="8:9" ht="7.5" customHeight="1">
      <c r="H222" s="167"/>
      <c r="I222" s="167"/>
    </row>
    <row r="223" spans="8:9" ht="7.5" customHeight="1">
      <c r="H223" s="167"/>
      <c r="I223" s="167"/>
    </row>
    <row r="224" spans="8:9" ht="7.5" customHeight="1">
      <c r="H224" s="167"/>
      <c r="I224" s="167"/>
    </row>
    <row r="225" spans="8:9" ht="7.5" customHeight="1">
      <c r="H225" s="167"/>
      <c r="I225" s="167"/>
    </row>
    <row r="226" spans="8:9" ht="7.5" customHeight="1">
      <c r="H226" s="167"/>
      <c r="I226" s="167"/>
    </row>
    <row r="227" spans="8:9" ht="7.5" customHeight="1">
      <c r="H227" s="167"/>
      <c r="I227" s="167"/>
    </row>
    <row r="228" spans="8:9" ht="7.5" customHeight="1">
      <c r="H228" s="167"/>
      <c r="I228" s="167"/>
    </row>
    <row r="229" spans="8:9" ht="7.5" customHeight="1">
      <c r="H229" s="167"/>
      <c r="I229" s="167"/>
    </row>
    <row r="230" spans="8:9" ht="7.5" customHeight="1">
      <c r="H230" s="167"/>
      <c r="I230" s="167"/>
    </row>
    <row r="231" spans="8:9" ht="7.5" customHeight="1">
      <c r="H231" s="167"/>
      <c r="I231" s="167"/>
    </row>
    <row r="232" spans="8:9" ht="7.5" customHeight="1">
      <c r="H232" s="167"/>
      <c r="I232" s="167"/>
    </row>
    <row r="233" spans="8:9" ht="7.5" customHeight="1">
      <c r="H233" s="167"/>
      <c r="I233" s="167"/>
    </row>
    <row r="234" spans="8:9" ht="7.5" customHeight="1">
      <c r="H234" s="167"/>
      <c r="I234" s="167"/>
    </row>
    <row r="235" spans="8:9" ht="7.5" customHeight="1">
      <c r="H235" s="167"/>
      <c r="I235" s="167"/>
    </row>
    <row r="236" spans="8:9" ht="7.5" customHeight="1">
      <c r="H236" s="167"/>
      <c r="I236" s="167"/>
    </row>
    <row r="237" spans="8:9" ht="7.5" customHeight="1">
      <c r="H237" s="167"/>
      <c r="I237" s="167"/>
    </row>
    <row r="238" spans="8:9" ht="7.5" customHeight="1">
      <c r="H238" s="167"/>
      <c r="I238" s="167"/>
    </row>
    <row r="239" spans="8:9" ht="7.5" customHeight="1">
      <c r="H239" s="167"/>
      <c r="I239" s="167"/>
    </row>
    <row r="240" spans="8:9" ht="7.5" customHeight="1">
      <c r="H240" s="167"/>
      <c r="I240" s="167"/>
    </row>
    <row r="241" spans="8:9" ht="7.5" customHeight="1">
      <c r="H241" s="167"/>
      <c r="I241" s="167"/>
    </row>
    <row r="242" spans="8:9" ht="7.5" customHeight="1">
      <c r="H242" s="167"/>
      <c r="I242" s="167"/>
    </row>
    <row r="243" spans="8:9" ht="7.5" customHeight="1">
      <c r="H243" s="167"/>
      <c r="I243" s="167"/>
    </row>
    <row r="244" spans="8:9" ht="7.5" customHeight="1">
      <c r="H244" s="167"/>
      <c r="I244" s="167"/>
    </row>
    <row r="245" spans="8:9" ht="7.5" customHeight="1">
      <c r="H245" s="167"/>
      <c r="I245" s="167"/>
    </row>
    <row r="246" spans="8:9" ht="7.5" customHeight="1">
      <c r="H246" s="167"/>
      <c r="I246" s="167"/>
    </row>
    <row r="247" spans="8:9" ht="7.5" customHeight="1">
      <c r="H247" s="167"/>
      <c r="I247" s="167"/>
    </row>
    <row r="248" spans="8:9" ht="7.5" customHeight="1">
      <c r="H248" s="167"/>
      <c r="I248" s="167"/>
    </row>
    <row r="249" spans="8:9" ht="7.5" customHeight="1">
      <c r="H249" s="167"/>
      <c r="I249" s="167"/>
    </row>
    <row r="250" spans="8:9" ht="7.5" customHeight="1">
      <c r="H250" s="167"/>
      <c r="I250" s="167"/>
    </row>
    <row r="251" spans="8:9" ht="7.5" customHeight="1">
      <c r="H251" s="167"/>
      <c r="I251" s="167"/>
    </row>
    <row r="252" spans="8:9" ht="7.5" customHeight="1">
      <c r="H252" s="167"/>
      <c r="I252" s="167"/>
    </row>
    <row r="253" spans="8:9" ht="7.5" customHeight="1">
      <c r="H253" s="167"/>
      <c r="I253" s="167"/>
    </row>
    <row r="254" spans="8:9" ht="7.5" customHeight="1">
      <c r="H254" s="167"/>
      <c r="I254" s="167"/>
    </row>
    <row r="255" spans="8:9" ht="7.5" customHeight="1">
      <c r="H255" s="167"/>
      <c r="I255" s="167"/>
    </row>
    <row r="256" spans="8:9" ht="7.5" customHeight="1">
      <c r="H256" s="167"/>
      <c r="I256" s="167"/>
    </row>
    <row r="257" spans="8:9" ht="7.5" customHeight="1">
      <c r="H257" s="167"/>
      <c r="I257" s="167"/>
    </row>
    <row r="258" spans="8:9" ht="7.5" customHeight="1">
      <c r="H258" s="167"/>
      <c r="I258" s="167"/>
    </row>
    <row r="259" spans="8:9" ht="7.5" customHeight="1">
      <c r="H259" s="167"/>
      <c r="I259" s="167"/>
    </row>
    <row r="260" spans="8:9" ht="7.5" customHeight="1">
      <c r="H260" s="167"/>
      <c r="I260" s="167"/>
    </row>
    <row r="261" spans="8:9" ht="7.5" customHeight="1">
      <c r="H261" s="167"/>
      <c r="I261" s="167"/>
    </row>
    <row r="262" spans="8:9" ht="7.5" customHeight="1">
      <c r="H262" s="167"/>
      <c r="I262" s="167"/>
    </row>
    <row r="263" spans="8:9" ht="7.5" customHeight="1">
      <c r="H263" s="167"/>
      <c r="I263" s="167"/>
    </row>
    <row r="264" spans="8:9" ht="7.5" customHeight="1">
      <c r="H264" s="167"/>
      <c r="I264" s="167"/>
    </row>
    <row r="265" spans="8:9" ht="7.5" customHeight="1">
      <c r="H265" s="167"/>
      <c r="I265" s="167"/>
    </row>
    <row r="266" spans="8:9" ht="7.5" customHeight="1">
      <c r="H266" s="167"/>
      <c r="I266" s="167"/>
    </row>
    <row r="267" spans="8:9" ht="7.5" customHeight="1">
      <c r="H267" s="167"/>
      <c r="I267" s="167"/>
    </row>
    <row r="268" spans="8:9" ht="7.5" customHeight="1">
      <c r="H268" s="167"/>
      <c r="I268" s="167"/>
    </row>
    <row r="269" spans="8:9" ht="7.5" customHeight="1">
      <c r="H269" s="167"/>
      <c r="I269" s="167"/>
    </row>
    <row r="270" spans="8:9" ht="7.5" customHeight="1">
      <c r="H270" s="167"/>
      <c r="I270" s="167"/>
    </row>
    <row r="271" spans="8:9" ht="7.5" customHeight="1">
      <c r="H271" s="167"/>
      <c r="I271" s="167"/>
    </row>
    <row r="272" spans="8:9" ht="7.5" customHeight="1">
      <c r="H272" s="167"/>
      <c r="I272" s="167"/>
    </row>
    <row r="273" spans="8:9" ht="7.5" customHeight="1">
      <c r="H273" s="167"/>
      <c r="I273" s="167"/>
    </row>
    <row r="274" spans="8:9" ht="7.5" customHeight="1">
      <c r="H274" s="167"/>
      <c r="I274" s="167"/>
    </row>
    <row r="275" spans="8:9" ht="7.5" customHeight="1">
      <c r="H275" s="167"/>
      <c r="I275" s="167"/>
    </row>
    <row r="276" spans="8:9" ht="7.5" customHeight="1">
      <c r="H276" s="167"/>
      <c r="I276" s="167"/>
    </row>
    <row r="277" spans="8:9" ht="7.5" customHeight="1">
      <c r="H277" s="167"/>
      <c r="I277" s="167"/>
    </row>
    <row r="278" spans="8:9" ht="7.5" customHeight="1">
      <c r="H278" s="167"/>
      <c r="I278" s="167"/>
    </row>
    <row r="279" spans="8:9" ht="7.5" customHeight="1">
      <c r="H279" s="167"/>
      <c r="I279" s="167"/>
    </row>
    <row r="280" spans="8:9" ht="7.5" customHeight="1">
      <c r="H280" s="167"/>
      <c r="I280" s="167"/>
    </row>
    <row r="281" spans="8:9" ht="7.5" customHeight="1">
      <c r="H281" s="167"/>
      <c r="I281" s="167"/>
    </row>
    <row r="282" spans="8:9" ht="7.5" customHeight="1">
      <c r="H282" s="167"/>
      <c r="I282" s="167"/>
    </row>
    <row r="283" spans="8:9" ht="7.5" customHeight="1">
      <c r="H283" s="167"/>
      <c r="I283" s="167"/>
    </row>
    <row r="284" spans="8:9" ht="7.5" customHeight="1">
      <c r="H284" s="167"/>
      <c r="I284" s="167"/>
    </row>
    <row r="285" spans="8:9" ht="7.5" customHeight="1">
      <c r="H285" s="167"/>
      <c r="I285" s="167"/>
    </row>
    <row r="286" spans="8:9" ht="7.5" customHeight="1">
      <c r="H286" s="167"/>
      <c r="I286" s="167"/>
    </row>
    <row r="287" spans="8:9" ht="7.5" customHeight="1">
      <c r="H287" s="167"/>
      <c r="I287" s="167"/>
    </row>
    <row r="288" spans="8:9" ht="7.5" customHeight="1">
      <c r="H288" s="167"/>
      <c r="I288" s="167"/>
    </row>
    <row r="289" spans="8:9" ht="7.5" customHeight="1">
      <c r="H289" s="167"/>
      <c r="I289" s="167"/>
    </row>
    <row r="290" spans="8:9" ht="7.5" customHeight="1">
      <c r="H290" s="167"/>
      <c r="I290" s="167"/>
    </row>
    <row r="291" spans="8:9" ht="7.5" customHeight="1">
      <c r="H291" s="167"/>
      <c r="I291" s="167"/>
    </row>
    <row r="292" spans="8:9" ht="7.5" customHeight="1">
      <c r="H292" s="167"/>
      <c r="I292" s="167"/>
    </row>
    <row r="293" spans="8:9" ht="7.5" customHeight="1">
      <c r="H293" s="167"/>
      <c r="I293" s="167"/>
    </row>
    <row r="294" spans="8:9" ht="7.5" customHeight="1">
      <c r="H294" s="167"/>
      <c r="I294" s="167"/>
    </row>
    <row r="295" spans="8:9" ht="7.5" customHeight="1">
      <c r="H295" s="167"/>
      <c r="I295" s="167"/>
    </row>
    <row r="296" spans="8:9" ht="7.5" customHeight="1">
      <c r="H296" s="167"/>
      <c r="I296" s="167"/>
    </row>
    <row r="297" spans="8:9" ht="7.5" customHeight="1">
      <c r="H297" s="167"/>
      <c r="I297" s="167"/>
    </row>
    <row r="298" spans="8:9" ht="7.5" customHeight="1">
      <c r="H298" s="167"/>
      <c r="I298" s="167"/>
    </row>
    <row r="299" spans="8:9" ht="7.5" customHeight="1">
      <c r="H299" s="167"/>
      <c r="I299" s="167"/>
    </row>
    <row r="300" spans="8:9" ht="7.5" customHeight="1">
      <c r="H300" s="167"/>
      <c r="I300" s="167"/>
    </row>
    <row r="301" spans="8:9" ht="7.5" customHeight="1">
      <c r="H301" s="167"/>
      <c r="I301" s="167"/>
    </row>
    <row r="302" spans="8:9" ht="7.5" customHeight="1">
      <c r="H302" s="167"/>
      <c r="I302" s="167"/>
    </row>
    <row r="303" spans="8:9" ht="7.5" customHeight="1">
      <c r="H303" s="167"/>
      <c r="I303" s="167"/>
    </row>
    <row r="304" spans="8:9" ht="7.5" customHeight="1">
      <c r="H304" s="167"/>
      <c r="I304" s="167"/>
    </row>
    <row r="305" spans="8:9" ht="7.5" customHeight="1">
      <c r="H305" s="167"/>
      <c r="I305" s="167"/>
    </row>
    <row r="306" spans="8:9" ht="7.5" customHeight="1">
      <c r="H306" s="167"/>
      <c r="I306" s="167"/>
    </row>
    <row r="307" spans="8:9" ht="7.5" customHeight="1">
      <c r="H307" s="167"/>
      <c r="I307" s="167"/>
    </row>
    <row r="308" spans="8:9" ht="7.5" customHeight="1">
      <c r="H308" s="167"/>
      <c r="I308" s="167"/>
    </row>
    <row r="309" spans="8:9" ht="7.5" customHeight="1">
      <c r="H309" s="167"/>
      <c r="I309" s="167"/>
    </row>
    <row r="310" spans="8:9" ht="7.5" customHeight="1">
      <c r="H310" s="167"/>
      <c r="I310" s="167"/>
    </row>
    <row r="311" spans="8:9" ht="7.5" customHeight="1">
      <c r="H311" s="167"/>
      <c r="I311" s="167"/>
    </row>
    <row r="312" spans="8:9" ht="7.5" customHeight="1">
      <c r="H312" s="167"/>
      <c r="I312" s="167"/>
    </row>
  </sheetData>
  <sheetProtection sheet="1" objects="1" scenarios="1"/>
  <mergeCells count="1">
    <mergeCell ref="A2:A4"/>
  </mergeCells>
  <printOptions horizontalCentered="1"/>
  <pageMargins left="0.39370078740157483" right="0.39370078740157483" top="0.39370078740157483" bottom="0.59055118110236227" header="0.31496062992125984" footer="0.31496062992125984"/>
  <pageSetup paperSize="9" scale="91"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AY64"/>
  <sheetViews>
    <sheetView zoomScale="155" zoomScaleNormal="155" workbookViewId="0">
      <pane xSplit="1" ySplit="5" topLeftCell="B42" activePane="bottomRight" state="frozen"/>
      <selection pane="topRight" activeCell="B1" sqref="B1"/>
      <selection pane="bottomLeft" activeCell="A6" sqref="A6"/>
      <selection pane="bottomRight"/>
    </sheetView>
  </sheetViews>
  <sheetFormatPr baseColWidth="10" defaultColWidth="10.7109375" defaultRowHeight="7.5" customHeight="1"/>
  <cols>
    <col min="1" max="1" width="20.7109375" style="117" customWidth="1"/>
    <col min="2" max="3" width="10.7109375" style="117" customWidth="1"/>
    <col min="4" max="5" width="12.7109375" style="117" customWidth="1"/>
    <col min="6" max="6" width="9.7109375" style="117" customWidth="1"/>
    <col min="7" max="7" width="10.7109375" style="117" customWidth="1"/>
    <col min="8" max="8" width="12.7109375" style="117" customWidth="1"/>
    <col min="9" max="9" width="9.7109375" style="117" customWidth="1"/>
    <col min="10" max="51" width="10.7109375" style="118"/>
    <col min="52" max="16384" width="10.7109375" style="117"/>
  </cols>
  <sheetData>
    <row r="1" spans="1:9" s="65" customFormat="1" ht="20.100000000000001" customHeight="1" thickBot="1">
      <c r="A1" s="63" t="s">
        <v>260</v>
      </c>
      <c r="B1" s="64"/>
      <c r="C1" s="64"/>
      <c r="D1" s="64"/>
      <c r="E1" s="64"/>
      <c r="F1" s="64"/>
      <c r="G1" s="64"/>
      <c r="H1" s="64"/>
      <c r="I1" s="64"/>
    </row>
    <row r="2" spans="1:9" s="69" customFormat="1" ht="12.6" customHeight="1" thickTop="1">
      <c r="A2" s="204" t="s">
        <v>176</v>
      </c>
      <c r="B2" s="207" t="s">
        <v>261</v>
      </c>
      <c r="C2" s="207" t="s">
        <v>239</v>
      </c>
      <c r="D2" s="207" t="s">
        <v>238</v>
      </c>
      <c r="E2" s="213" t="s">
        <v>168</v>
      </c>
      <c r="F2" s="213"/>
      <c r="G2" s="207" t="s">
        <v>240</v>
      </c>
      <c r="H2" s="213" t="s">
        <v>170</v>
      </c>
      <c r="I2" s="215"/>
    </row>
    <row r="3" spans="1:9" s="69" customFormat="1" ht="12.6" customHeight="1" thickBot="1">
      <c r="A3" s="205"/>
      <c r="B3" s="208"/>
      <c r="C3" s="208"/>
      <c r="D3" s="208"/>
      <c r="E3" s="214" t="s">
        <v>171</v>
      </c>
      <c r="F3" s="214"/>
      <c r="G3" s="208"/>
      <c r="H3" s="214" t="s">
        <v>169</v>
      </c>
      <c r="I3" s="216"/>
    </row>
    <row r="4" spans="1:9" s="69" customFormat="1" ht="12.6" customHeight="1" thickBot="1">
      <c r="A4" s="206"/>
      <c r="B4" s="209"/>
      <c r="C4" s="209"/>
      <c r="D4" s="209"/>
      <c r="E4" s="168" t="s">
        <v>54</v>
      </c>
      <c r="F4" s="168" t="s">
        <v>172</v>
      </c>
      <c r="G4" s="209"/>
      <c r="H4" s="168" t="s">
        <v>54</v>
      </c>
      <c r="I4" s="169" t="s">
        <v>172</v>
      </c>
    </row>
    <row r="5" spans="1:9" s="69" customFormat="1" ht="35.1" customHeight="1" thickBot="1">
      <c r="A5" s="170" t="s">
        <v>247</v>
      </c>
      <c r="B5" s="210" t="s">
        <v>248</v>
      </c>
      <c r="C5" s="211"/>
      <c r="D5" s="211"/>
      <c r="E5" s="211"/>
      <c r="F5" s="211"/>
      <c r="G5" s="211"/>
      <c r="H5" s="211"/>
      <c r="I5" s="212"/>
    </row>
    <row r="6" spans="1:9" s="69" customFormat="1" ht="14.25" customHeight="1">
      <c r="A6" s="171" t="s">
        <v>0</v>
      </c>
      <c r="B6" s="172">
        <v>32973</v>
      </c>
      <c r="C6" s="172">
        <v>18544415</v>
      </c>
      <c r="D6" s="173">
        <v>1975198</v>
      </c>
      <c r="E6" s="172">
        <f t="shared" ref="E6:E59" si="0">SUM(C6:D6)</f>
        <v>20519613</v>
      </c>
      <c r="F6" s="174">
        <f>E6/B6</f>
        <v>622.31562187244106</v>
      </c>
      <c r="G6" s="172">
        <v>9000000</v>
      </c>
      <c r="H6" s="175">
        <f>SUM(E6-G6)</f>
        <v>11519613</v>
      </c>
      <c r="I6" s="176">
        <f t="shared" ref="I6:I37" si="1">H6/B6</f>
        <v>349.36502593030662</v>
      </c>
    </row>
    <row r="7" spans="1:9" s="69" customFormat="1" ht="14.25" customHeight="1">
      <c r="A7" s="77" t="s">
        <v>1</v>
      </c>
      <c r="B7" s="177">
        <v>2557</v>
      </c>
      <c r="C7" s="177">
        <v>910134</v>
      </c>
      <c r="D7" s="178">
        <v>-986587</v>
      </c>
      <c r="E7" s="177">
        <f t="shared" si="0"/>
        <v>-76453</v>
      </c>
      <c r="F7" s="179">
        <f t="shared" ref="F7:F59" si="2">E7/B7</f>
        <v>-29.899491591709033</v>
      </c>
      <c r="G7" s="180">
        <v>548000</v>
      </c>
      <c r="H7" s="181">
        <f t="shared" ref="H7:H58" si="3">SUM(E7-G7)</f>
        <v>-624453</v>
      </c>
      <c r="I7" s="182">
        <f t="shared" si="1"/>
        <v>-244.21314039890495</v>
      </c>
    </row>
    <row r="8" spans="1:9" s="69" customFormat="1" ht="14.25" customHeight="1">
      <c r="A8" s="77" t="s">
        <v>2</v>
      </c>
      <c r="B8" s="177">
        <v>3139</v>
      </c>
      <c r="C8" s="177">
        <v>984206</v>
      </c>
      <c r="D8" s="178">
        <v>-575491</v>
      </c>
      <c r="E8" s="177">
        <f t="shared" si="0"/>
        <v>408715</v>
      </c>
      <c r="F8" s="179">
        <f t="shared" si="2"/>
        <v>130.20547945205479</v>
      </c>
      <c r="G8" s="180">
        <v>1345400</v>
      </c>
      <c r="H8" s="181">
        <f t="shared" si="3"/>
        <v>-936685</v>
      </c>
      <c r="I8" s="182">
        <f t="shared" si="1"/>
        <v>-298.40235743867476</v>
      </c>
    </row>
    <row r="9" spans="1:9" s="69" customFormat="1" ht="14.25" customHeight="1">
      <c r="A9" s="183" t="s">
        <v>52</v>
      </c>
      <c r="B9" s="177">
        <v>4823</v>
      </c>
      <c r="C9" s="177">
        <v>1324280</v>
      </c>
      <c r="D9" s="178">
        <v>-2164441</v>
      </c>
      <c r="E9" s="177">
        <f t="shared" si="0"/>
        <v>-840161</v>
      </c>
      <c r="F9" s="179">
        <f t="shared" si="2"/>
        <v>-174.19883889695211</v>
      </c>
      <c r="G9" s="180">
        <v>3314800</v>
      </c>
      <c r="H9" s="181">
        <f t="shared" si="3"/>
        <v>-4154961</v>
      </c>
      <c r="I9" s="182">
        <f t="shared" si="1"/>
        <v>-861.48890731909603</v>
      </c>
    </row>
    <row r="10" spans="1:9" s="69" customFormat="1" ht="14.25" customHeight="1">
      <c r="A10" s="77" t="s">
        <v>3</v>
      </c>
      <c r="B10" s="177">
        <v>1526</v>
      </c>
      <c r="C10" s="177">
        <v>653639</v>
      </c>
      <c r="D10" s="178">
        <v>7802</v>
      </c>
      <c r="E10" s="177">
        <f t="shared" si="0"/>
        <v>661441</v>
      </c>
      <c r="F10" s="179">
        <f t="shared" si="2"/>
        <v>433.44757536041942</v>
      </c>
      <c r="G10" s="180">
        <v>725000</v>
      </c>
      <c r="H10" s="181">
        <f t="shared" si="3"/>
        <v>-63559</v>
      </c>
      <c r="I10" s="182">
        <f t="shared" si="1"/>
        <v>-41.650720838794236</v>
      </c>
    </row>
    <row r="11" spans="1:9" s="69" customFormat="1" ht="14.25" customHeight="1">
      <c r="A11" s="77" t="s">
        <v>4</v>
      </c>
      <c r="B11" s="177">
        <v>1898</v>
      </c>
      <c r="C11" s="177">
        <v>624243</v>
      </c>
      <c r="D11" s="178">
        <v>160313</v>
      </c>
      <c r="E11" s="177">
        <f t="shared" si="0"/>
        <v>784556</v>
      </c>
      <c r="F11" s="179">
        <f t="shared" si="2"/>
        <v>413.35932560590095</v>
      </c>
      <c r="G11" s="180">
        <v>460000</v>
      </c>
      <c r="H11" s="181">
        <f t="shared" si="3"/>
        <v>324556</v>
      </c>
      <c r="I11" s="182">
        <f t="shared" si="1"/>
        <v>170.99894625922022</v>
      </c>
    </row>
    <row r="12" spans="1:9" s="69" customFormat="1" ht="14.25" customHeight="1">
      <c r="A12" s="77" t="s">
        <v>5</v>
      </c>
      <c r="B12" s="177">
        <v>271</v>
      </c>
      <c r="C12" s="177">
        <v>98278</v>
      </c>
      <c r="D12" s="178">
        <v>22927</v>
      </c>
      <c r="E12" s="177">
        <f t="shared" si="0"/>
        <v>121205</v>
      </c>
      <c r="F12" s="179">
        <f t="shared" si="2"/>
        <v>447.25092250922512</v>
      </c>
      <c r="G12" s="180">
        <v>232940</v>
      </c>
      <c r="H12" s="181">
        <f t="shared" si="3"/>
        <v>-111735</v>
      </c>
      <c r="I12" s="182">
        <f t="shared" si="1"/>
        <v>-412.30627306273061</v>
      </c>
    </row>
    <row r="13" spans="1:9" s="69" customFormat="1" ht="14.25" customHeight="1">
      <c r="A13" s="77" t="s">
        <v>6</v>
      </c>
      <c r="B13" s="177">
        <v>4444</v>
      </c>
      <c r="C13" s="177">
        <v>1379165</v>
      </c>
      <c r="D13" s="178">
        <v>1004953</v>
      </c>
      <c r="E13" s="177">
        <f t="shared" si="0"/>
        <v>2384118</v>
      </c>
      <c r="F13" s="179">
        <f t="shared" si="2"/>
        <v>536.48019801980195</v>
      </c>
      <c r="G13" s="180">
        <v>461426</v>
      </c>
      <c r="H13" s="181">
        <f t="shared" si="3"/>
        <v>1922692</v>
      </c>
      <c r="I13" s="182">
        <f t="shared" si="1"/>
        <v>432.64896489648964</v>
      </c>
    </row>
    <row r="14" spans="1:9" s="69" customFormat="1" ht="14.25" customHeight="1">
      <c r="A14" s="77" t="s">
        <v>7</v>
      </c>
      <c r="B14" s="177">
        <v>957</v>
      </c>
      <c r="C14" s="177">
        <v>625435</v>
      </c>
      <c r="D14" s="178">
        <v>-138966</v>
      </c>
      <c r="E14" s="177">
        <f t="shared" si="0"/>
        <v>486469</v>
      </c>
      <c r="F14" s="179">
        <f t="shared" si="2"/>
        <v>508.32706374085683</v>
      </c>
      <c r="G14" s="180">
        <v>371677</v>
      </c>
      <c r="H14" s="181">
        <f t="shared" si="3"/>
        <v>114792</v>
      </c>
      <c r="I14" s="182">
        <f t="shared" si="1"/>
        <v>119.94984326018809</v>
      </c>
    </row>
    <row r="15" spans="1:9" s="69" customFormat="1" ht="14.25" customHeight="1">
      <c r="A15" s="77" t="s">
        <v>8</v>
      </c>
      <c r="B15" s="177">
        <v>4987</v>
      </c>
      <c r="C15" s="177">
        <v>1493952</v>
      </c>
      <c r="D15" s="178">
        <v>-215750</v>
      </c>
      <c r="E15" s="177">
        <f t="shared" si="0"/>
        <v>1278202</v>
      </c>
      <c r="F15" s="179">
        <f t="shared" si="2"/>
        <v>256.3067976739523</v>
      </c>
      <c r="G15" s="180">
        <v>1393500</v>
      </c>
      <c r="H15" s="181">
        <f t="shared" si="3"/>
        <v>-115298</v>
      </c>
      <c r="I15" s="182">
        <f t="shared" si="1"/>
        <v>-23.119711249248045</v>
      </c>
    </row>
    <row r="16" spans="1:9" s="69" customFormat="1" ht="14.25" customHeight="1">
      <c r="A16" s="77" t="s">
        <v>9</v>
      </c>
      <c r="B16" s="177">
        <v>4518</v>
      </c>
      <c r="C16" s="177">
        <v>1282700</v>
      </c>
      <c r="D16" s="178">
        <v>561699</v>
      </c>
      <c r="E16" s="177">
        <f t="shared" si="0"/>
        <v>1844399</v>
      </c>
      <c r="F16" s="179">
        <f t="shared" si="2"/>
        <v>408.23351040283313</v>
      </c>
      <c r="G16" s="180">
        <v>0</v>
      </c>
      <c r="H16" s="181">
        <f t="shared" si="3"/>
        <v>1844399</v>
      </c>
      <c r="I16" s="182">
        <f t="shared" si="1"/>
        <v>408.23351040283313</v>
      </c>
    </row>
    <row r="17" spans="1:9" s="69" customFormat="1" ht="14.25" customHeight="1">
      <c r="A17" s="77" t="s">
        <v>10</v>
      </c>
      <c r="B17" s="177">
        <v>5586</v>
      </c>
      <c r="C17" s="177">
        <v>1229700</v>
      </c>
      <c r="D17" s="178">
        <v>-821276</v>
      </c>
      <c r="E17" s="177">
        <f t="shared" si="0"/>
        <v>408424</v>
      </c>
      <c r="F17" s="179">
        <f t="shared" si="2"/>
        <v>73.115646258503403</v>
      </c>
      <c r="G17" s="180">
        <v>676000</v>
      </c>
      <c r="H17" s="181">
        <f t="shared" si="3"/>
        <v>-267576</v>
      </c>
      <c r="I17" s="182">
        <f t="shared" si="1"/>
        <v>-47.901181525241675</v>
      </c>
    </row>
    <row r="18" spans="1:9" s="69" customFormat="1" ht="14.25" customHeight="1">
      <c r="A18" s="77" t="s">
        <v>11</v>
      </c>
      <c r="B18" s="177">
        <v>1598</v>
      </c>
      <c r="C18" s="177">
        <v>494090</v>
      </c>
      <c r="D18" s="178">
        <v>-161476</v>
      </c>
      <c r="E18" s="177">
        <f t="shared" si="0"/>
        <v>332614</v>
      </c>
      <c r="F18" s="179">
        <f t="shared" si="2"/>
        <v>208.14392991239049</v>
      </c>
      <c r="G18" s="180">
        <v>275000</v>
      </c>
      <c r="H18" s="181">
        <f t="shared" si="3"/>
        <v>57614</v>
      </c>
      <c r="I18" s="182">
        <f t="shared" si="1"/>
        <v>36.053817271589487</v>
      </c>
    </row>
    <row r="19" spans="1:9" s="69" customFormat="1" ht="14.25" customHeight="1">
      <c r="A19" s="77" t="s">
        <v>12</v>
      </c>
      <c r="B19" s="177">
        <v>5721</v>
      </c>
      <c r="C19" s="177">
        <v>1669766</v>
      </c>
      <c r="D19" s="178">
        <v>372594</v>
      </c>
      <c r="E19" s="177">
        <f t="shared" si="0"/>
        <v>2042360</v>
      </c>
      <c r="F19" s="179">
        <f t="shared" si="2"/>
        <v>356.99353259919593</v>
      </c>
      <c r="G19" s="180">
        <v>1331000</v>
      </c>
      <c r="H19" s="181">
        <f t="shared" si="3"/>
        <v>711360</v>
      </c>
      <c r="I19" s="182">
        <f t="shared" si="1"/>
        <v>124.3418982695333</v>
      </c>
    </row>
    <row r="20" spans="1:9" s="69" customFormat="1" ht="14.25" customHeight="1">
      <c r="A20" s="77" t="s">
        <v>13</v>
      </c>
      <c r="B20" s="177">
        <v>4622</v>
      </c>
      <c r="C20" s="177">
        <v>1070957</v>
      </c>
      <c r="D20" s="178">
        <v>376146</v>
      </c>
      <c r="E20" s="177">
        <f t="shared" si="0"/>
        <v>1447103</v>
      </c>
      <c r="F20" s="179">
        <f t="shared" si="2"/>
        <v>313.09022068368671</v>
      </c>
      <c r="G20" s="180">
        <v>4938700</v>
      </c>
      <c r="H20" s="181">
        <f t="shared" si="3"/>
        <v>-3491597</v>
      </c>
      <c r="I20" s="182">
        <f t="shared" si="1"/>
        <v>-755.42990047598437</v>
      </c>
    </row>
    <row r="21" spans="1:9" s="69" customFormat="1" ht="14.25" customHeight="1">
      <c r="A21" s="77" t="s">
        <v>14</v>
      </c>
      <c r="B21" s="177">
        <v>1759</v>
      </c>
      <c r="C21" s="177">
        <v>377420</v>
      </c>
      <c r="D21" s="178">
        <v>-420244</v>
      </c>
      <c r="E21" s="177">
        <f t="shared" si="0"/>
        <v>-42824</v>
      </c>
      <c r="F21" s="179">
        <f t="shared" si="2"/>
        <v>-24.345650938032975</v>
      </c>
      <c r="G21" s="180">
        <v>93500</v>
      </c>
      <c r="H21" s="181">
        <f t="shared" si="3"/>
        <v>-136324</v>
      </c>
      <c r="I21" s="182">
        <f t="shared" si="1"/>
        <v>-77.500852757248438</v>
      </c>
    </row>
    <row r="22" spans="1:9" s="69" customFormat="1" ht="14.25" customHeight="1">
      <c r="A22" s="77" t="s">
        <v>15</v>
      </c>
      <c r="B22" s="177">
        <v>1061</v>
      </c>
      <c r="C22" s="177">
        <v>278775</v>
      </c>
      <c r="D22" s="178">
        <v>264620</v>
      </c>
      <c r="E22" s="177">
        <f t="shared" si="0"/>
        <v>543395</v>
      </c>
      <c r="F22" s="179">
        <f t="shared" si="2"/>
        <v>512.15362865221493</v>
      </c>
      <c r="G22" s="180">
        <v>388200</v>
      </c>
      <c r="H22" s="181">
        <f t="shared" si="3"/>
        <v>155195</v>
      </c>
      <c r="I22" s="182">
        <f t="shared" si="1"/>
        <v>146.27238454288408</v>
      </c>
    </row>
    <row r="23" spans="1:9" s="69" customFormat="1" ht="14.25" customHeight="1">
      <c r="A23" s="77" t="s">
        <v>16</v>
      </c>
      <c r="B23" s="177">
        <v>97</v>
      </c>
      <c r="C23" s="177">
        <v>34050</v>
      </c>
      <c r="D23" s="178">
        <v>16550</v>
      </c>
      <c r="E23" s="177">
        <f t="shared" si="0"/>
        <v>50600</v>
      </c>
      <c r="F23" s="179">
        <f t="shared" si="2"/>
        <v>521.64948453608247</v>
      </c>
      <c r="G23" s="180">
        <v>15750</v>
      </c>
      <c r="H23" s="181">
        <f t="shared" si="3"/>
        <v>34850</v>
      </c>
      <c r="I23" s="182">
        <f t="shared" si="1"/>
        <v>359.2783505154639</v>
      </c>
    </row>
    <row r="24" spans="1:9" s="69" customFormat="1" ht="14.25" customHeight="1">
      <c r="A24" s="77" t="s">
        <v>17</v>
      </c>
      <c r="B24" s="177">
        <v>3836</v>
      </c>
      <c r="C24" s="177">
        <v>1035274</v>
      </c>
      <c r="D24" s="178">
        <v>218013</v>
      </c>
      <c r="E24" s="177">
        <f t="shared" si="0"/>
        <v>1253287</v>
      </c>
      <c r="F24" s="179">
        <f t="shared" si="2"/>
        <v>326.71715328467155</v>
      </c>
      <c r="G24" s="180">
        <v>660000</v>
      </c>
      <c r="H24" s="181">
        <f t="shared" si="3"/>
        <v>593287</v>
      </c>
      <c r="I24" s="182">
        <f t="shared" si="1"/>
        <v>154.66293013555787</v>
      </c>
    </row>
    <row r="25" spans="1:9" s="69" customFormat="1" ht="14.25" customHeight="1">
      <c r="A25" s="77" t="s">
        <v>18</v>
      </c>
      <c r="B25" s="177">
        <v>1923</v>
      </c>
      <c r="C25" s="177">
        <v>345404</v>
      </c>
      <c r="D25" s="178">
        <v>-253807</v>
      </c>
      <c r="E25" s="177">
        <f t="shared" si="0"/>
        <v>91597</v>
      </c>
      <c r="F25" s="179">
        <f t="shared" si="2"/>
        <v>47.632345293811753</v>
      </c>
      <c r="G25" s="180">
        <v>825100</v>
      </c>
      <c r="H25" s="181">
        <f t="shared" si="3"/>
        <v>-733503</v>
      </c>
      <c r="I25" s="182">
        <f t="shared" si="1"/>
        <v>-381.43681747269892</v>
      </c>
    </row>
    <row r="26" spans="1:9" s="69" customFormat="1" ht="14.25" customHeight="1">
      <c r="A26" s="77" t="s">
        <v>19</v>
      </c>
      <c r="B26" s="177">
        <v>2426</v>
      </c>
      <c r="C26" s="177">
        <v>855336</v>
      </c>
      <c r="D26" s="178">
        <v>13566</v>
      </c>
      <c r="E26" s="177">
        <f t="shared" si="0"/>
        <v>868902</v>
      </c>
      <c r="F26" s="179">
        <f t="shared" si="2"/>
        <v>358.16240725474029</v>
      </c>
      <c r="G26" s="180">
        <v>1290750</v>
      </c>
      <c r="H26" s="181">
        <f t="shared" si="3"/>
        <v>-421848</v>
      </c>
      <c r="I26" s="182">
        <f t="shared" si="1"/>
        <v>-173.88623248145095</v>
      </c>
    </row>
    <row r="27" spans="1:9" s="69" customFormat="1" ht="14.25" customHeight="1">
      <c r="A27" s="77" t="s">
        <v>20</v>
      </c>
      <c r="B27" s="177">
        <v>215</v>
      </c>
      <c r="C27" s="177">
        <v>40795</v>
      </c>
      <c r="D27" s="178">
        <v>8267</v>
      </c>
      <c r="E27" s="184">
        <f t="shared" si="0"/>
        <v>49062</v>
      </c>
      <c r="F27" s="179">
        <f t="shared" si="2"/>
        <v>228.19534883720931</v>
      </c>
      <c r="G27" s="180">
        <v>15000</v>
      </c>
      <c r="H27" s="181">
        <f t="shared" si="3"/>
        <v>34062</v>
      </c>
      <c r="I27" s="182">
        <f t="shared" si="1"/>
        <v>158.4279069767442</v>
      </c>
    </row>
    <row r="28" spans="1:9" s="69" customFormat="1" ht="14.25" customHeight="1">
      <c r="A28" s="77" t="s">
        <v>21</v>
      </c>
      <c r="B28" s="177">
        <v>236</v>
      </c>
      <c r="C28" s="177">
        <v>198958</v>
      </c>
      <c r="D28" s="178">
        <v>38137</v>
      </c>
      <c r="E28" s="177">
        <f t="shared" si="0"/>
        <v>237095</v>
      </c>
      <c r="F28" s="179">
        <f t="shared" si="2"/>
        <v>1004.6398305084746</v>
      </c>
      <c r="G28" s="180">
        <v>67500</v>
      </c>
      <c r="H28" s="181">
        <f t="shared" si="3"/>
        <v>169595</v>
      </c>
      <c r="I28" s="182">
        <f t="shared" si="1"/>
        <v>718.62288135593224</v>
      </c>
    </row>
    <row r="29" spans="1:9" s="69" customFormat="1" ht="14.25" customHeight="1">
      <c r="A29" s="77" t="s">
        <v>22</v>
      </c>
      <c r="B29" s="177">
        <v>265</v>
      </c>
      <c r="C29" s="177">
        <v>150751</v>
      </c>
      <c r="D29" s="178">
        <v>-46261</v>
      </c>
      <c r="E29" s="177">
        <f t="shared" si="0"/>
        <v>104490</v>
      </c>
      <c r="F29" s="179">
        <f t="shared" si="2"/>
        <v>394.30188679245282</v>
      </c>
      <c r="G29" s="180">
        <v>141000</v>
      </c>
      <c r="H29" s="181">
        <f t="shared" si="3"/>
        <v>-36510</v>
      </c>
      <c r="I29" s="182">
        <f t="shared" si="1"/>
        <v>-137.77358490566039</v>
      </c>
    </row>
    <row r="30" spans="1:9" s="69" customFormat="1" ht="14.25" customHeight="1">
      <c r="A30" s="183" t="s">
        <v>53</v>
      </c>
      <c r="B30" s="177">
        <v>10832</v>
      </c>
      <c r="C30" s="177">
        <v>3339057</v>
      </c>
      <c r="D30" s="178">
        <v>9154</v>
      </c>
      <c r="E30" s="177">
        <f t="shared" si="0"/>
        <v>3348211</v>
      </c>
      <c r="F30" s="179">
        <f t="shared" si="2"/>
        <v>309.10367429837521</v>
      </c>
      <c r="G30" s="180">
        <v>3020045</v>
      </c>
      <c r="H30" s="181">
        <f t="shared" si="3"/>
        <v>328166</v>
      </c>
      <c r="I30" s="182">
        <f t="shared" si="1"/>
        <v>30.295974889217135</v>
      </c>
    </row>
    <row r="31" spans="1:9" s="69" customFormat="1" ht="14.25" customHeight="1">
      <c r="A31" s="77" t="s">
        <v>23</v>
      </c>
      <c r="B31" s="177">
        <v>453</v>
      </c>
      <c r="C31" s="177">
        <v>198083</v>
      </c>
      <c r="D31" s="178">
        <v>-244202</v>
      </c>
      <c r="E31" s="177">
        <f t="shared" si="0"/>
        <v>-46119</v>
      </c>
      <c r="F31" s="179">
        <f t="shared" si="2"/>
        <v>-101.80794701986756</v>
      </c>
      <c r="G31" s="180">
        <v>86600</v>
      </c>
      <c r="H31" s="181">
        <f t="shared" si="3"/>
        <v>-132719</v>
      </c>
      <c r="I31" s="182">
        <f t="shared" si="1"/>
        <v>-292.97792494481234</v>
      </c>
    </row>
    <row r="32" spans="1:9" s="69" customFormat="1" ht="14.25" customHeight="1">
      <c r="A32" s="77" t="s">
        <v>24</v>
      </c>
      <c r="B32" s="177">
        <v>667</v>
      </c>
      <c r="C32" s="177">
        <v>254938</v>
      </c>
      <c r="D32" s="178">
        <v>230</v>
      </c>
      <c r="E32" s="184">
        <f t="shared" si="0"/>
        <v>255168</v>
      </c>
      <c r="F32" s="179">
        <f t="shared" si="2"/>
        <v>382.56071964017991</v>
      </c>
      <c r="G32" s="180">
        <v>288220</v>
      </c>
      <c r="H32" s="181">
        <f t="shared" si="3"/>
        <v>-33052</v>
      </c>
      <c r="I32" s="182">
        <f t="shared" si="1"/>
        <v>-49.553223388305845</v>
      </c>
    </row>
    <row r="33" spans="1:9" s="69" customFormat="1" ht="14.25" customHeight="1">
      <c r="A33" s="77" t="s">
        <v>25</v>
      </c>
      <c r="B33" s="177">
        <v>2221</v>
      </c>
      <c r="C33" s="177">
        <v>365408</v>
      </c>
      <c r="D33" s="178">
        <v>37099</v>
      </c>
      <c r="E33" s="177">
        <f t="shared" si="0"/>
        <v>402507</v>
      </c>
      <c r="F33" s="179">
        <f t="shared" si="2"/>
        <v>181.22782530391714</v>
      </c>
      <c r="G33" s="180">
        <v>655600</v>
      </c>
      <c r="H33" s="181">
        <f t="shared" si="3"/>
        <v>-253093</v>
      </c>
      <c r="I33" s="182">
        <f t="shared" si="1"/>
        <v>-113.95452498874381</v>
      </c>
    </row>
    <row r="34" spans="1:9" s="69" customFormat="1" ht="14.25" customHeight="1">
      <c r="A34" s="77" t="s">
        <v>26</v>
      </c>
      <c r="B34" s="177">
        <v>1795</v>
      </c>
      <c r="C34" s="177">
        <v>365544</v>
      </c>
      <c r="D34" s="178">
        <v>72814</v>
      </c>
      <c r="E34" s="177">
        <f t="shared" si="0"/>
        <v>438358</v>
      </c>
      <c r="F34" s="179">
        <f t="shared" si="2"/>
        <v>244.21058495821728</v>
      </c>
      <c r="G34" s="180">
        <v>426900</v>
      </c>
      <c r="H34" s="181">
        <f t="shared" si="3"/>
        <v>11458</v>
      </c>
      <c r="I34" s="182">
        <f t="shared" si="1"/>
        <v>6.3832869080779941</v>
      </c>
    </row>
    <row r="35" spans="1:9" s="69" customFormat="1" ht="14.25" customHeight="1">
      <c r="A35" s="77" t="s">
        <v>27</v>
      </c>
      <c r="B35" s="177">
        <v>1581</v>
      </c>
      <c r="C35" s="177">
        <v>317466</v>
      </c>
      <c r="D35" s="178">
        <v>-274904</v>
      </c>
      <c r="E35" s="184">
        <f t="shared" si="0"/>
        <v>42562</v>
      </c>
      <c r="F35" s="179">
        <f t="shared" si="2"/>
        <v>26.920936116382038</v>
      </c>
      <c r="G35" s="180">
        <v>343640</v>
      </c>
      <c r="H35" s="181">
        <f t="shared" si="3"/>
        <v>-301078</v>
      </c>
      <c r="I35" s="182">
        <f t="shared" si="1"/>
        <v>-190.43516761543327</v>
      </c>
    </row>
    <row r="36" spans="1:9" s="69" customFormat="1" ht="14.25" customHeight="1">
      <c r="A36" s="77" t="s">
        <v>28</v>
      </c>
      <c r="B36" s="177">
        <v>433</v>
      </c>
      <c r="C36" s="177">
        <v>257300</v>
      </c>
      <c r="D36" s="178">
        <v>3401</v>
      </c>
      <c r="E36" s="184">
        <f t="shared" si="0"/>
        <v>260701</v>
      </c>
      <c r="F36" s="179">
        <f t="shared" si="2"/>
        <v>602.08083140877602</v>
      </c>
      <c r="G36" s="180">
        <v>249105</v>
      </c>
      <c r="H36" s="181">
        <f t="shared" si="3"/>
        <v>11596</v>
      </c>
      <c r="I36" s="182">
        <f t="shared" si="1"/>
        <v>26.780600461893766</v>
      </c>
    </row>
    <row r="37" spans="1:9" s="69" customFormat="1" ht="14.25" customHeight="1">
      <c r="A37" s="77" t="s">
        <v>29</v>
      </c>
      <c r="B37" s="177">
        <v>208</v>
      </c>
      <c r="C37" s="177">
        <v>85435</v>
      </c>
      <c r="D37" s="178">
        <v>-170254</v>
      </c>
      <c r="E37" s="177">
        <f t="shared" si="0"/>
        <v>-84819</v>
      </c>
      <c r="F37" s="179">
        <f t="shared" si="2"/>
        <v>-407.78365384615387</v>
      </c>
      <c r="G37" s="180">
        <v>237650</v>
      </c>
      <c r="H37" s="181">
        <f t="shared" si="3"/>
        <v>-322469</v>
      </c>
      <c r="I37" s="182">
        <f t="shared" si="1"/>
        <v>-1550.3317307692307</v>
      </c>
    </row>
    <row r="38" spans="1:9" s="69" customFormat="1" ht="14.25" customHeight="1">
      <c r="A38" s="77" t="s">
        <v>30</v>
      </c>
      <c r="B38" s="177">
        <v>1166</v>
      </c>
      <c r="C38" s="177">
        <v>189779</v>
      </c>
      <c r="D38" s="178">
        <v>-101032</v>
      </c>
      <c r="E38" s="184">
        <f t="shared" si="0"/>
        <v>88747</v>
      </c>
      <c r="F38" s="179">
        <f t="shared" si="2"/>
        <v>76.112349914236702</v>
      </c>
      <c r="G38" s="180">
        <v>145165</v>
      </c>
      <c r="H38" s="181">
        <f t="shared" si="3"/>
        <v>-56418</v>
      </c>
      <c r="I38" s="182">
        <f t="shared" ref="I38:I59" si="4">H38/B38</f>
        <v>-48.385934819897081</v>
      </c>
    </row>
    <row r="39" spans="1:9" s="69" customFormat="1" ht="14.25" customHeight="1">
      <c r="A39" s="77" t="s">
        <v>31</v>
      </c>
      <c r="B39" s="177">
        <v>820</v>
      </c>
      <c r="C39" s="177">
        <v>315712</v>
      </c>
      <c r="D39" s="178">
        <v>168874</v>
      </c>
      <c r="E39" s="177">
        <f t="shared" si="0"/>
        <v>484586</v>
      </c>
      <c r="F39" s="179">
        <f t="shared" si="2"/>
        <v>590.95853658536589</v>
      </c>
      <c r="G39" s="180">
        <v>140000</v>
      </c>
      <c r="H39" s="181">
        <f t="shared" si="3"/>
        <v>344586</v>
      </c>
      <c r="I39" s="182">
        <f t="shared" si="4"/>
        <v>420.2268292682927</v>
      </c>
    </row>
    <row r="40" spans="1:9" s="69" customFormat="1" ht="14.25" customHeight="1">
      <c r="A40" s="77" t="s">
        <v>32</v>
      </c>
      <c r="B40" s="177">
        <v>1105</v>
      </c>
      <c r="C40" s="177">
        <v>222325</v>
      </c>
      <c r="D40" s="178">
        <v>-162342</v>
      </c>
      <c r="E40" s="177">
        <f t="shared" si="0"/>
        <v>59983</v>
      </c>
      <c r="F40" s="179">
        <f t="shared" si="2"/>
        <v>54.283257918552039</v>
      </c>
      <c r="G40" s="180">
        <v>409000</v>
      </c>
      <c r="H40" s="181">
        <f t="shared" si="3"/>
        <v>-349017</v>
      </c>
      <c r="I40" s="182">
        <f t="shared" si="4"/>
        <v>-315.8524886877828</v>
      </c>
    </row>
    <row r="41" spans="1:9" s="69" customFormat="1" ht="14.25" customHeight="1">
      <c r="A41" s="77" t="s">
        <v>33</v>
      </c>
      <c r="B41" s="177">
        <v>99</v>
      </c>
      <c r="C41" s="177">
        <v>57930</v>
      </c>
      <c r="D41" s="178">
        <v>49351</v>
      </c>
      <c r="E41" s="184">
        <f t="shared" si="0"/>
        <v>107281</v>
      </c>
      <c r="F41" s="179">
        <f t="shared" si="2"/>
        <v>1083.6464646464647</v>
      </c>
      <c r="G41" s="180">
        <v>5200</v>
      </c>
      <c r="H41" s="181">
        <f t="shared" si="3"/>
        <v>102081</v>
      </c>
      <c r="I41" s="182">
        <f t="shared" si="4"/>
        <v>1031.121212121212</v>
      </c>
    </row>
    <row r="42" spans="1:9" s="69" customFormat="1" ht="14.25" customHeight="1">
      <c r="A42" s="77" t="s">
        <v>34</v>
      </c>
      <c r="B42" s="177">
        <v>1648</v>
      </c>
      <c r="C42" s="177">
        <v>265512</v>
      </c>
      <c r="D42" s="178">
        <v>480358</v>
      </c>
      <c r="E42" s="177">
        <f t="shared" si="0"/>
        <v>745870</v>
      </c>
      <c r="F42" s="179">
        <f t="shared" si="2"/>
        <v>452.59101941747571</v>
      </c>
      <c r="G42" s="180">
        <v>2008200</v>
      </c>
      <c r="H42" s="181">
        <f t="shared" si="3"/>
        <v>-1262330</v>
      </c>
      <c r="I42" s="182">
        <f t="shared" si="4"/>
        <v>-765.97694174757282</v>
      </c>
    </row>
    <row r="43" spans="1:9" s="69" customFormat="1" ht="14.25" customHeight="1">
      <c r="A43" s="77" t="s">
        <v>35</v>
      </c>
      <c r="B43" s="177">
        <v>859</v>
      </c>
      <c r="C43" s="177">
        <v>254518</v>
      </c>
      <c r="D43" s="178">
        <v>83107</v>
      </c>
      <c r="E43" s="177">
        <f t="shared" si="0"/>
        <v>337625</v>
      </c>
      <c r="F43" s="179">
        <f t="shared" si="2"/>
        <v>393.04423748544821</v>
      </c>
      <c r="G43" s="180">
        <v>372281</v>
      </c>
      <c r="H43" s="181">
        <f t="shared" si="3"/>
        <v>-34656</v>
      </c>
      <c r="I43" s="182">
        <f t="shared" si="4"/>
        <v>-40.344586728754365</v>
      </c>
    </row>
    <row r="44" spans="1:9" s="69" customFormat="1" ht="14.25" customHeight="1">
      <c r="A44" s="77" t="s">
        <v>36</v>
      </c>
      <c r="B44" s="177">
        <v>786</v>
      </c>
      <c r="C44" s="177">
        <v>223830</v>
      </c>
      <c r="D44" s="178">
        <v>-52181</v>
      </c>
      <c r="E44" s="184">
        <f t="shared" si="0"/>
        <v>171649</v>
      </c>
      <c r="F44" s="179">
        <f t="shared" si="2"/>
        <v>218.38295165394402</v>
      </c>
      <c r="G44" s="180">
        <v>0</v>
      </c>
      <c r="H44" s="181">
        <f t="shared" si="3"/>
        <v>171649</v>
      </c>
      <c r="I44" s="182">
        <f t="shared" si="4"/>
        <v>218.38295165394402</v>
      </c>
    </row>
    <row r="45" spans="1:9" s="69" customFormat="1" ht="14.25" customHeight="1">
      <c r="A45" s="77" t="s">
        <v>37</v>
      </c>
      <c r="B45" s="177">
        <v>410</v>
      </c>
      <c r="C45" s="177">
        <v>77671</v>
      </c>
      <c r="D45" s="178">
        <v>-48181</v>
      </c>
      <c r="E45" s="177">
        <f t="shared" si="0"/>
        <v>29490</v>
      </c>
      <c r="F45" s="179">
        <f t="shared" si="2"/>
        <v>71.926829268292678</v>
      </c>
      <c r="G45" s="180">
        <v>640000</v>
      </c>
      <c r="H45" s="181">
        <f t="shared" si="3"/>
        <v>-610510</v>
      </c>
      <c r="I45" s="182">
        <f t="shared" si="4"/>
        <v>-1489.0487804878048</v>
      </c>
    </row>
    <row r="46" spans="1:9" s="69" customFormat="1" ht="14.25" customHeight="1">
      <c r="A46" s="77" t="s">
        <v>38</v>
      </c>
      <c r="B46" s="177">
        <v>676</v>
      </c>
      <c r="C46" s="177">
        <v>199017</v>
      </c>
      <c r="D46" s="178">
        <v>28737</v>
      </c>
      <c r="E46" s="177">
        <f t="shared" si="0"/>
        <v>227754</v>
      </c>
      <c r="F46" s="179">
        <f t="shared" si="2"/>
        <v>336.91420118343194</v>
      </c>
      <c r="G46" s="180">
        <v>14050</v>
      </c>
      <c r="H46" s="181">
        <f t="shared" si="3"/>
        <v>213704</v>
      </c>
      <c r="I46" s="182">
        <f t="shared" si="4"/>
        <v>316.13017751479288</v>
      </c>
    </row>
    <row r="47" spans="1:9" s="69" customFormat="1" ht="14.25" customHeight="1">
      <c r="A47" s="77" t="s">
        <v>39</v>
      </c>
      <c r="B47" s="177">
        <v>1473</v>
      </c>
      <c r="C47" s="177">
        <v>469341</v>
      </c>
      <c r="D47" s="178">
        <v>-105768</v>
      </c>
      <c r="E47" s="177">
        <f t="shared" si="0"/>
        <v>363573</v>
      </c>
      <c r="F47" s="179">
        <f t="shared" si="2"/>
        <v>246.82484725050915</v>
      </c>
      <c r="G47" s="180">
        <v>537654</v>
      </c>
      <c r="H47" s="181">
        <f t="shared" si="3"/>
        <v>-174081</v>
      </c>
      <c r="I47" s="182">
        <f t="shared" si="4"/>
        <v>-118.18126272912424</v>
      </c>
    </row>
    <row r="48" spans="1:9" s="69" customFormat="1" ht="14.25" customHeight="1">
      <c r="A48" s="77" t="s">
        <v>40</v>
      </c>
      <c r="B48" s="177">
        <v>547</v>
      </c>
      <c r="C48" s="177">
        <v>99370</v>
      </c>
      <c r="D48" s="178">
        <v>-153398</v>
      </c>
      <c r="E48" s="177">
        <f t="shared" si="0"/>
        <v>-54028</v>
      </c>
      <c r="F48" s="179">
        <f t="shared" si="2"/>
        <v>-98.771480804387565</v>
      </c>
      <c r="G48" s="180">
        <v>586850</v>
      </c>
      <c r="H48" s="181">
        <f t="shared" si="3"/>
        <v>-640878</v>
      </c>
      <c r="I48" s="182">
        <f t="shared" si="4"/>
        <v>-1171.6234003656307</v>
      </c>
    </row>
    <row r="49" spans="1:10" s="69" customFormat="1" ht="14.25" customHeight="1">
      <c r="A49" s="77" t="s">
        <v>41</v>
      </c>
      <c r="B49" s="177">
        <v>10052</v>
      </c>
      <c r="C49" s="177">
        <v>5089388</v>
      </c>
      <c r="D49" s="178">
        <v>6231024</v>
      </c>
      <c r="E49" s="177">
        <f t="shared" si="0"/>
        <v>11320412</v>
      </c>
      <c r="F49" s="179">
        <f t="shared" si="2"/>
        <v>1126.1850378034221</v>
      </c>
      <c r="G49" s="180">
        <v>713580</v>
      </c>
      <c r="H49" s="181">
        <f t="shared" si="3"/>
        <v>10606832</v>
      </c>
      <c r="I49" s="182">
        <f t="shared" si="4"/>
        <v>1055.1961798647035</v>
      </c>
    </row>
    <row r="50" spans="1:10" s="69" customFormat="1" ht="14.25" customHeight="1">
      <c r="A50" s="77" t="s">
        <v>42</v>
      </c>
      <c r="B50" s="177">
        <v>1089</v>
      </c>
      <c r="C50" s="177">
        <v>305910</v>
      </c>
      <c r="D50" s="178">
        <v>-7744</v>
      </c>
      <c r="E50" s="177">
        <f t="shared" si="0"/>
        <v>298166</v>
      </c>
      <c r="F50" s="179">
        <f t="shared" si="2"/>
        <v>273.79797979797979</v>
      </c>
      <c r="G50" s="180">
        <v>751830</v>
      </c>
      <c r="H50" s="181">
        <f t="shared" si="3"/>
        <v>-453664</v>
      </c>
      <c r="I50" s="182">
        <f t="shared" si="4"/>
        <v>-416.58769513314968</v>
      </c>
    </row>
    <row r="51" spans="1:10" s="69" customFormat="1" ht="14.25" customHeight="1">
      <c r="A51" s="77" t="s">
        <v>43</v>
      </c>
      <c r="B51" s="177">
        <v>324</v>
      </c>
      <c r="C51" s="177">
        <v>32861</v>
      </c>
      <c r="D51" s="178">
        <v>18587</v>
      </c>
      <c r="E51" s="177">
        <f t="shared" si="0"/>
        <v>51448</v>
      </c>
      <c r="F51" s="179">
        <f t="shared" si="2"/>
        <v>158.79012345679013</v>
      </c>
      <c r="G51" s="180">
        <v>11650</v>
      </c>
      <c r="H51" s="181">
        <f t="shared" si="3"/>
        <v>39798</v>
      </c>
      <c r="I51" s="182">
        <f t="shared" si="4"/>
        <v>122.83333333333333</v>
      </c>
    </row>
    <row r="52" spans="1:10" s="69" customFormat="1" ht="14.25" customHeight="1">
      <c r="A52" s="77" t="s">
        <v>44</v>
      </c>
      <c r="B52" s="177">
        <v>655</v>
      </c>
      <c r="C52" s="177">
        <v>90050</v>
      </c>
      <c r="D52" s="178">
        <v>70289</v>
      </c>
      <c r="E52" s="177">
        <f t="shared" si="0"/>
        <v>160339</v>
      </c>
      <c r="F52" s="179">
        <f t="shared" si="2"/>
        <v>244.79236641221374</v>
      </c>
      <c r="G52" s="180">
        <v>102180</v>
      </c>
      <c r="H52" s="181">
        <f t="shared" si="3"/>
        <v>58159</v>
      </c>
      <c r="I52" s="182">
        <f t="shared" si="4"/>
        <v>88.792366412213738</v>
      </c>
    </row>
    <row r="53" spans="1:10" s="69" customFormat="1" ht="14.25" customHeight="1">
      <c r="A53" s="77" t="s">
        <v>45</v>
      </c>
      <c r="B53" s="177">
        <v>464</v>
      </c>
      <c r="C53" s="177">
        <v>87670</v>
      </c>
      <c r="D53" s="178">
        <v>13832</v>
      </c>
      <c r="E53" s="177">
        <f t="shared" si="0"/>
        <v>101502</v>
      </c>
      <c r="F53" s="179">
        <f t="shared" si="2"/>
        <v>218.75431034482759</v>
      </c>
      <c r="G53" s="180">
        <v>90990</v>
      </c>
      <c r="H53" s="181">
        <f t="shared" si="3"/>
        <v>10512</v>
      </c>
      <c r="I53" s="182">
        <f t="shared" si="4"/>
        <v>22.655172413793103</v>
      </c>
    </row>
    <row r="54" spans="1:10" s="69" customFormat="1" ht="14.25" customHeight="1">
      <c r="A54" s="77" t="s">
        <v>46</v>
      </c>
      <c r="B54" s="177">
        <v>1265</v>
      </c>
      <c r="C54" s="177">
        <v>325143</v>
      </c>
      <c r="D54" s="178">
        <v>50741</v>
      </c>
      <c r="E54" s="177">
        <f t="shared" si="0"/>
        <v>375884</v>
      </c>
      <c r="F54" s="179">
        <f t="shared" si="2"/>
        <v>297.14150197628459</v>
      </c>
      <c r="G54" s="180">
        <v>276660</v>
      </c>
      <c r="H54" s="181">
        <f t="shared" si="3"/>
        <v>99224</v>
      </c>
      <c r="I54" s="182">
        <f t="shared" si="4"/>
        <v>78.437944664031619</v>
      </c>
    </row>
    <row r="55" spans="1:10" s="69" customFormat="1" ht="14.25" customHeight="1">
      <c r="A55" s="77" t="s">
        <v>47</v>
      </c>
      <c r="B55" s="177">
        <v>254</v>
      </c>
      <c r="C55" s="177">
        <v>85781</v>
      </c>
      <c r="D55" s="178">
        <v>22669</v>
      </c>
      <c r="E55" s="177">
        <f t="shared" si="0"/>
        <v>108450</v>
      </c>
      <c r="F55" s="179">
        <f t="shared" si="2"/>
        <v>426.96850393700788</v>
      </c>
      <c r="G55" s="180">
        <v>9135</v>
      </c>
      <c r="H55" s="181">
        <f t="shared" si="3"/>
        <v>99315</v>
      </c>
      <c r="I55" s="182">
        <f t="shared" si="4"/>
        <v>391.00393700787401</v>
      </c>
    </row>
    <row r="56" spans="1:10" s="69" customFormat="1" ht="14.25" customHeight="1">
      <c r="A56" s="77" t="s">
        <v>48</v>
      </c>
      <c r="B56" s="177">
        <v>37523</v>
      </c>
      <c r="C56" s="177">
        <v>12769514</v>
      </c>
      <c r="D56" s="178">
        <v>-5878874</v>
      </c>
      <c r="E56" s="177">
        <f t="shared" si="0"/>
        <v>6890640</v>
      </c>
      <c r="F56" s="179">
        <f t="shared" si="2"/>
        <v>183.63776883511446</v>
      </c>
      <c r="G56" s="180">
        <v>19698437</v>
      </c>
      <c r="H56" s="181">
        <f t="shared" si="3"/>
        <v>-12807797</v>
      </c>
      <c r="I56" s="182">
        <f t="shared" si="4"/>
        <v>-341.33190309943234</v>
      </c>
    </row>
    <row r="57" spans="1:10" s="69" customFormat="1" ht="14.25" customHeight="1">
      <c r="A57" s="77" t="s">
        <v>49</v>
      </c>
      <c r="B57" s="177">
        <v>221</v>
      </c>
      <c r="C57" s="177">
        <v>14290</v>
      </c>
      <c r="D57" s="178">
        <v>26898</v>
      </c>
      <c r="E57" s="177">
        <f>SUM(C57:D57)</f>
        <v>41188</v>
      </c>
      <c r="F57" s="179">
        <f t="shared" si="2"/>
        <v>186.37104072398191</v>
      </c>
      <c r="G57" s="180">
        <v>49669</v>
      </c>
      <c r="H57" s="181">
        <f t="shared" si="3"/>
        <v>-8481</v>
      </c>
      <c r="I57" s="182">
        <f t="shared" si="4"/>
        <v>-38.375565610859731</v>
      </c>
    </row>
    <row r="58" spans="1:10" s="69" customFormat="1" ht="14.25" customHeight="1" thickBot="1">
      <c r="A58" s="98" t="s">
        <v>50</v>
      </c>
      <c r="B58" s="185">
        <v>957</v>
      </c>
      <c r="C58" s="185">
        <v>586649</v>
      </c>
      <c r="D58" s="186">
        <v>105244</v>
      </c>
      <c r="E58" s="185">
        <f t="shared" si="0"/>
        <v>691893</v>
      </c>
      <c r="F58" s="187">
        <f t="shared" si="2"/>
        <v>722.98119122257049</v>
      </c>
      <c r="G58" s="188">
        <v>325471</v>
      </c>
      <c r="H58" s="189">
        <f t="shared" si="3"/>
        <v>366422</v>
      </c>
      <c r="I58" s="190">
        <f t="shared" si="4"/>
        <v>382.88610240334378</v>
      </c>
    </row>
    <row r="59" spans="1:10" s="69" customFormat="1" ht="20.100000000000001" customHeight="1" thickBot="1">
      <c r="A59" s="104" t="s">
        <v>51</v>
      </c>
      <c r="B59" s="191">
        <f>SUM(B6:B58)</f>
        <v>172021</v>
      </c>
      <c r="C59" s="191">
        <f t="shared" ref="C59:D59" si="5">SUM(C6:C58)</f>
        <v>62647215</v>
      </c>
      <c r="D59" s="192">
        <f t="shared" si="5"/>
        <v>-469985</v>
      </c>
      <c r="E59" s="191">
        <f t="shared" si="0"/>
        <v>62177230</v>
      </c>
      <c r="F59" s="193">
        <f t="shared" si="2"/>
        <v>361.45139256253594</v>
      </c>
      <c r="G59" s="191">
        <f t="shared" ref="G59" si="6">SUM(G6:G58)</f>
        <v>60766005</v>
      </c>
      <c r="H59" s="194">
        <f t="shared" ref="H59" si="7">SUM(E59-G59)</f>
        <v>1411225</v>
      </c>
      <c r="I59" s="195">
        <f t="shared" si="4"/>
        <v>8.2037948855081648</v>
      </c>
    </row>
    <row r="60" spans="1:10" s="69" customFormat="1" ht="18" customHeight="1" thickBot="1">
      <c r="A60" s="111" t="str">
        <f>'Indicateur financiers '!A60</f>
        <v>Chiffres de 2009</v>
      </c>
      <c r="B60" s="196">
        <v>171848</v>
      </c>
      <c r="C60" s="196">
        <v>63859636.349999994</v>
      </c>
      <c r="D60" s="196">
        <v>-792570</v>
      </c>
      <c r="E60" s="196">
        <v>63067066.349999994</v>
      </c>
      <c r="F60" s="197">
        <v>366.99331007634652</v>
      </c>
      <c r="G60" s="196">
        <v>82639539</v>
      </c>
      <c r="H60" s="198">
        <v>-19572472.650000006</v>
      </c>
      <c r="I60" s="199">
        <v>-113.89409623620878</v>
      </c>
    </row>
    <row r="61" spans="1:10" s="69" customFormat="1" ht="7.5" customHeight="1" thickTop="1">
      <c r="A61" s="118"/>
      <c r="B61" s="118"/>
      <c r="C61" s="200"/>
      <c r="D61" s="200"/>
      <c r="E61" s="200"/>
      <c r="F61" s="200"/>
      <c r="G61" s="118"/>
      <c r="H61" s="118"/>
      <c r="I61" s="118"/>
      <c r="J61" s="117"/>
    </row>
    <row r="62" spans="1:10" s="69" customFormat="1" ht="7.5" customHeight="1">
      <c r="A62" s="118"/>
      <c r="B62" s="118"/>
      <c r="C62" s="118"/>
      <c r="D62" s="118"/>
      <c r="E62" s="118"/>
      <c r="F62" s="118"/>
      <c r="G62" s="118"/>
      <c r="H62" s="118"/>
      <c r="I62" s="118"/>
      <c r="J62" s="117"/>
    </row>
    <row r="63" spans="1:10" s="69" customFormat="1" ht="7.5" customHeight="1">
      <c r="G63" s="117"/>
      <c r="H63" s="117"/>
      <c r="I63" s="117"/>
      <c r="J63" s="117"/>
    </row>
    <row r="64" spans="1:10" ht="7.5" customHeight="1">
      <c r="J64" s="117"/>
    </row>
  </sheetData>
  <sheetProtection sheet="1" objects="1" scenarios="1"/>
  <mergeCells count="10">
    <mergeCell ref="B5:I5"/>
    <mergeCell ref="E2:F2"/>
    <mergeCell ref="E3:F3"/>
    <mergeCell ref="H2:I2"/>
    <mergeCell ref="H3:I3"/>
    <mergeCell ref="A2:A4"/>
    <mergeCell ref="B2:B4"/>
    <mergeCell ref="C2:C4"/>
    <mergeCell ref="D2:D4"/>
    <mergeCell ref="G2:G4"/>
  </mergeCells>
  <printOptions horizontalCentered="1"/>
  <pageMargins left="0" right="0" top="0.39370078740157483" bottom="0.59055118110236227" header="0.31496062992125984" footer="0.31496062992125984"/>
  <pageSetup paperSize="9" scale="8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B63"/>
  <sheetViews>
    <sheetView zoomScale="150" zoomScaleNormal="150" workbookViewId="0">
      <selection sqref="A1:B1"/>
    </sheetView>
  </sheetViews>
  <sheetFormatPr baseColWidth="10" defaultRowHeight="13.5"/>
  <cols>
    <col min="1" max="1" width="14.7109375" style="20" customWidth="1"/>
    <col min="2" max="2" width="85.7109375" style="20" customWidth="1"/>
    <col min="3" max="16384" width="11.42578125" style="20"/>
  </cols>
  <sheetData>
    <row r="1" spans="1:2" s="60" customFormat="1" ht="30" customHeight="1" thickBot="1">
      <c r="A1" s="219" t="s">
        <v>61</v>
      </c>
      <c r="B1" s="220"/>
    </row>
    <row r="2" spans="1:2" s="8" customFormat="1" ht="9.9499999999999993" customHeight="1">
      <c r="A2" s="9"/>
      <c r="B2" s="10"/>
    </row>
    <row r="3" spans="1:2" s="8" customFormat="1" ht="12.75" customHeight="1">
      <c r="A3" s="221" t="s">
        <v>90</v>
      </c>
      <c r="B3" s="218"/>
    </row>
    <row r="4" spans="1:2" s="8" customFormat="1" ht="12.75" customHeight="1">
      <c r="A4" s="221" t="s">
        <v>91</v>
      </c>
      <c r="B4" s="218"/>
    </row>
    <row r="5" spans="1:2" s="8" customFormat="1" ht="12.75" customHeight="1">
      <c r="A5" s="217"/>
      <c r="B5" s="218"/>
    </row>
    <row r="6" spans="1:2" s="8" customFormat="1" ht="15" customHeight="1">
      <c r="A6" s="56" t="s">
        <v>62</v>
      </c>
      <c r="B6" s="62"/>
    </row>
    <row r="7" spans="1:2" s="8" customFormat="1" ht="9.9499999999999993" customHeight="1">
      <c r="A7" s="217"/>
      <c r="B7" s="218"/>
    </row>
    <row r="8" spans="1:2" s="8" customFormat="1" ht="12.75" customHeight="1">
      <c r="A8" s="9" t="s">
        <v>92</v>
      </c>
      <c r="B8" s="62"/>
    </row>
    <row r="9" spans="1:2" s="8" customFormat="1" ht="12.75" customHeight="1">
      <c r="A9" s="9" t="s">
        <v>93</v>
      </c>
      <c r="B9" s="62"/>
    </row>
    <row r="10" spans="1:2" s="8" customFormat="1" ht="12.75" customHeight="1">
      <c r="A10" s="217"/>
      <c r="B10" s="218"/>
    </row>
    <row r="11" spans="1:2" s="8" customFormat="1" ht="12.75" customHeight="1">
      <c r="A11" s="9" t="s">
        <v>94</v>
      </c>
      <c r="B11" s="62"/>
    </row>
    <row r="12" spans="1:2" s="8" customFormat="1" ht="12.75" customHeight="1">
      <c r="A12" s="9" t="s">
        <v>95</v>
      </c>
      <c r="B12" s="62"/>
    </row>
    <row r="13" spans="1:2" s="8" customFormat="1" ht="12.75" customHeight="1">
      <c r="A13" s="11" t="s">
        <v>96</v>
      </c>
      <c r="B13" s="12"/>
    </row>
    <row r="14" spans="1:2" s="8" customFormat="1" ht="12.75" customHeight="1">
      <c r="A14" s="217"/>
      <c r="B14" s="218"/>
    </row>
    <row r="15" spans="1:2" s="8" customFormat="1" ht="12.75" customHeight="1">
      <c r="A15" s="61" t="s">
        <v>63</v>
      </c>
      <c r="B15" s="62"/>
    </row>
    <row r="16" spans="1:2" s="8" customFormat="1" ht="12.75" customHeight="1">
      <c r="A16" s="30" t="s">
        <v>64</v>
      </c>
      <c r="B16" s="12" t="s">
        <v>65</v>
      </c>
    </row>
    <row r="17" spans="1:2" s="8" customFormat="1" ht="12.75" customHeight="1">
      <c r="A17" s="31" t="s">
        <v>66</v>
      </c>
      <c r="B17" s="12" t="s">
        <v>67</v>
      </c>
    </row>
    <row r="18" spans="1:2" s="8" customFormat="1" ht="12.75" customHeight="1">
      <c r="A18" s="32" t="s">
        <v>209</v>
      </c>
      <c r="B18" s="12" t="s">
        <v>210</v>
      </c>
    </row>
    <row r="19" spans="1:2" s="8" customFormat="1" ht="12.75" customHeight="1">
      <c r="A19" s="217"/>
      <c r="B19" s="218"/>
    </row>
    <row r="20" spans="1:2" s="8" customFormat="1" ht="12.75" customHeight="1">
      <c r="A20" s="13" t="s">
        <v>56</v>
      </c>
      <c r="B20" s="12" t="s">
        <v>97</v>
      </c>
    </row>
    <row r="21" spans="1:2" s="8" customFormat="1" ht="12.75" customHeight="1">
      <c r="A21" s="11"/>
      <c r="B21" s="12" t="s">
        <v>98</v>
      </c>
    </row>
    <row r="22" spans="1:2" s="8" customFormat="1" ht="12.75" customHeight="1">
      <c r="A22" s="14" t="s">
        <v>68</v>
      </c>
      <c r="B22" s="12" t="s">
        <v>99</v>
      </c>
    </row>
    <row r="23" spans="1:2" s="8" customFormat="1" ht="12.75" customHeight="1">
      <c r="A23" s="11"/>
      <c r="B23" s="12" t="s">
        <v>100</v>
      </c>
    </row>
    <row r="24" spans="1:2" s="8" customFormat="1" ht="12.75" customHeight="1">
      <c r="A24" s="217"/>
      <c r="B24" s="218"/>
    </row>
    <row r="25" spans="1:2" s="8" customFormat="1" ht="15" customHeight="1">
      <c r="A25" s="56" t="s">
        <v>69</v>
      </c>
      <c r="B25" s="62"/>
    </row>
    <row r="26" spans="1:2" s="8" customFormat="1" ht="9.9499999999999993" customHeight="1">
      <c r="A26" s="217"/>
      <c r="B26" s="218"/>
    </row>
    <row r="27" spans="1:2" s="8" customFormat="1" ht="12.75" customHeight="1">
      <c r="A27" s="15" t="s">
        <v>70</v>
      </c>
      <c r="B27" s="12"/>
    </row>
    <row r="28" spans="1:2" s="8" customFormat="1" ht="12.75" customHeight="1">
      <c r="A28" s="217"/>
      <c r="B28" s="218"/>
    </row>
    <row r="29" spans="1:2" s="8" customFormat="1" ht="12.75" customHeight="1">
      <c r="A29" s="11" t="s">
        <v>101</v>
      </c>
      <c r="B29" s="12"/>
    </row>
    <row r="30" spans="1:2" s="8" customFormat="1" ht="12.75" customHeight="1">
      <c r="A30" s="11" t="s">
        <v>102</v>
      </c>
      <c r="B30" s="12"/>
    </row>
    <row r="31" spans="1:2" s="8" customFormat="1" ht="12.75" customHeight="1">
      <c r="A31" s="11" t="s">
        <v>103</v>
      </c>
      <c r="B31" s="16"/>
    </row>
    <row r="32" spans="1:2" s="8" customFormat="1" ht="12.75" customHeight="1">
      <c r="A32" s="217"/>
      <c r="B32" s="218"/>
    </row>
    <row r="33" spans="1:2" s="8" customFormat="1" ht="12.75" customHeight="1">
      <c r="A33" s="61" t="s">
        <v>63</v>
      </c>
      <c r="B33" s="12"/>
    </row>
    <row r="34" spans="1:2" s="8" customFormat="1" ht="12.75" customHeight="1">
      <c r="A34" s="30" t="s">
        <v>211</v>
      </c>
      <c r="B34" s="12" t="s">
        <v>71</v>
      </c>
    </row>
    <row r="35" spans="1:2" s="8" customFormat="1" ht="12.75" customHeight="1">
      <c r="A35" s="31" t="s">
        <v>72</v>
      </c>
      <c r="B35" s="12" t="s">
        <v>73</v>
      </c>
    </row>
    <row r="36" spans="1:2" s="8" customFormat="1" ht="12.75" customHeight="1">
      <c r="A36" s="32" t="s">
        <v>212</v>
      </c>
      <c r="B36" s="52" t="s">
        <v>226</v>
      </c>
    </row>
    <row r="37" spans="1:2" s="8" customFormat="1" ht="12.75" customHeight="1">
      <c r="A37" s="217"/>
      <c r="B37" s="218"/>
    </row>
    <row r="38" spans="1:2" s="8" customFormat="1" ht="15" customHeight="1">
      <c r="A38" s="56" t="s">
        <v>75</v>
      </c>
      <c r="B38" s="62"/>
    </row>
    <row r="39" spans="1:2" s="8" customFormat="1" ht="9.9499999999999993" customHeight="1">
      <c r="A39" s="217"/>
      <c r="B39" s="218"/>
    </row>
    <row r="40" spans="1:2" s="8" customFormat="1" ht="12.75" customHeight="1">
      <c r="A40" s="15" t="s">
        <v>104</v>
      </c>
      <c r="B40" s="12"/>
    </row>
    <row r="41" spans="1:2" s="8" customFormat="1" ht="12.75" customHeight="1">
      <c r="A41" s="15" t="s">
        <v>105</v>
      </c>
      <c r="B41" s="12"/>
    </row>
    <row r="42" spans="1:2" s="8" customFormat="1" ht="12.75" customHeight="1">
      <c r="A42" s="11" t="s">
        <v>106</v>
      </c>
      <c r="B42" s="16"/>
    </row>
    <row r="43" spans="1:2" s="8" customFormat="1" ht="12.75" customHeight="1">
      <c r="A43" s="217"/>
      <c r="B43" s="218"/>
    </row>
    <row r="44" spans="1:2" s="8" customFormat="1" ht="12.75" customHeight="1">
      <c r="A44" s="11" t="s">
        <v>107</v>
      </c>
      <c r="B44" s="16"/>
    </row>
    <row r="45" spans="1:2" s="8" customFormat="1" ht="12.75" customHeight="1">
      <c r="A45" s="217"/>
      <c r="B45" s="218"/>
    </row>
    <row r="46" spans="1:2" s="8" customFormat="1" ht="12.75" customHeight="1">
      <c r="A46" s="17" t="s">
        <v>63</v>
      </c>
      <c r="B46" s="12"/>
    </row>
    <row r="47" spans="1:2" s="8" customFormat="1" ht="12.75" customHeight="1">
      <c r="A47" s="30" t="s">
        <v>77</v>
      </c>
      <c r="B47" s="12" t="s">
        <v>78</v>
      </c>
    </row>
    <row r="48" spans="1:2" s="8" customFormat="1" ht="12.75" customHeight="1">
      <c r="A48" s="31" t="s">
        <v>79</v>
      </c>
      <c r="B48" s="12" t="s">
        <v>80</v>
      </c>
    </row>
    <row r="49" spans="1:2" s="8" customFormat="1" ht="12.75" customHeight="1">
      <c r="A49" s="32" t="s">
        <v>81</v>
      </c>
      <c r="B49" s="12" t="s">
        <v>109</v>
      </c>
    </row>
    <row r="50" spans="1:2" s="8" customFormat="1" ht="12.75" customHeight="1">
      <c r="A50" s="32" t="s">
        <v>82</v>
      </c>
      <c r="B50" s="52" t="s">
        <v>227</v>
      </c>
    </row>
    <row r="51" spans="1:2" s="8" customFormat="1" ht="12.75" customHeight="1">
      <c r="A51" s="217"/>
      <c r="B51" s="218"/>
    </row>
    <row r="52" spans="1:2" s="8" customFormat="1" ht="15" customHeight="1">
      <c r="A52" s="56" t="s">
        <v>83</v>
      </c>
      <c r="B52" s="62"/>
    </row>
    <row r="53" spans="1:2" s="8" customFormat="1" ht="9.9499999999999993" customHeight="1">
      <c r="A53" s="217"/>
      <c r="B53" s="218"/>
    </row>
    <row r="54" spans="1:2" s="8" customFormat="1" ht="12.75" customHeight="1">
      <c r="A54" s="15" t="s">
        <v>108</v>
      </c>
      <c r="B54" s="12"/>
    </row>
    <row r="55" spans="1:2" s="8" customFormat="1" ht="12.75" customHeight="1">
      <c r="A55" s="11" t="s">
        <v>76</v>
      </c>
      <c r="B55" s="12"/>
    </row>
    <row r="56" spans="1:2" s="8" customFormat="1" ht="12.75" customHeight="1">
      <c r="A56" s="217"/>
      <c r="B56" s="218"/>
    </row>
    <row r="57" spans="1:2" s="8" customFormat="1" ht="12.75" customHeight="1">
      <c r="A57" s="11" t="s">
        <v>84</v>
      </c>
      <c r="B57" s="12"/>
    </row>
    <row r="58" spans="1:2" s="8" customFormat="1" ht="12.75" customHeight="1">
      <c r="A58" s="61"/>
      <c r="B58" s="62"/>
    </row>
    <row r="59" spans="1:2" s="8" customFormat="1" ht="12.75" customHeight="1">
      <c r="A59" s="17" t="s">
        <v>63</v>
      </c>
      <c r="B59" s="12"/>
    </row>
    <row r="60" spans="1:2" s="8" customFormat="1" ht="12.75" customHeight="1">
      <c r="A60" s="30" t="s">
        <v>85</v>
      </c>
      <c r="B60" s="12" t="s">
        <v>86</v>
      </c>
    </row>
    <row r="61" spans="1:2" s="8" customFormat="1" ht="12.75" customHeight="1">
      <c r="A61" s="31" t="s">
        <v>87</v>
      </c>
      <c r="B61" s="12" t="s">
        <v>73</v>
      </c>
    </row>
    <row r="62" spans="1:2" s="8" customFormat="1" ht="12.75" customHeight="1">
      <c r="A62" s="32" t="s">
        <v>88</v>
      </c>
      <c r="B62" s="12" t="s">
        <v>228</v>
      </c>
    </row>
    <row r="63" spans="1:2" s="21" customFormat="1" ht="20.100000000000001" customHeight="1" thickBot="1">
      <c r="A63" s="33" t="s">
        <v>89</v>
      </c>
      <c r="B63" s="53" t="s">
        <v>229</v>
      </c>
    </row>
  </sheetData>
  <sheetProtection sheet="1" objects="1" scenarios="1"/>
  <mergeCells count="19">
    <mergeCell ref="A37:B37"/>
    <mergeCell ref="A32:B32"/>
    <mergeCell ref="A1:B1"/>
    <mergeCell ref="A3:B3"/>
    <mergeCell ref="A4:B4"/>
    <mergeCell ref="A5:B5"/>
    <mergeCell ref="A7:B7"/>
    <mergeCell ref="A10:B10"/>
    <mergeCell ref="A14:B14"/>
    <mergeCell ref="A19:B19"/>
    <mergeCell ref="A24:B24"/>
    <mergeCell ref="A26:B26"/>
    <mergeCell ref="A28:B28"/>
    <mergeCell ref="A39:B39"/>
    <mergeCell ref="A43:B43"/>
    <mergeCell ref="A45:B45"/>
    <mergeCell ref="A51:B51"/>
    <mergeCell ref="A56:B56"/>
    <mergeCell ref="A53:B53"/>
  </mergeCells>
  <pageMargins left="0" right="0" top="0" bottom="0"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B56"/>
  <sheetViews>
    <sheetView zoomScale="150" zoomScaleNormal="150" workbookViewId="0">
      <selection activeCell="A7" sqref="A7:B7"/>
    </sheetView>
  </sheetViews>
  <sheetFormatPr baseColWidth="10" defaultRowHeight="13.5"/>
  <cols>
    <col min="1" max="1" width="12.7109375" style="20" customWidth="1"/>
    <col min="2" max="2" width="87.7109375" style="20" customWidth="1"/>
    <col min="3" max="16384" width="11.42578125" style="20"/>
  </cols>
  <sheetData>
    <row r="1" spans="1:2" s="8" customFormat="1" ht="30" customHeight="1" thickBot="1">
      <c r="A1" s="222" t="s">
        <v>61</v>
      </c>
      <c r="B1" s="223"/>
    </row>
    <row r="2" spans="1:2" s="8" customFormat="1" ht="12.95" customHeight="1">
      <c r="A2" s="9"/>
      <c r="B2" s="10"/>
    </row>
    <row r="3" spans="1:2" s="8" customFormat="1" ht="12.95" customHeight="1">
      <c r="A3" s="221" t="s">
        <v>90</v>
      </c>
      <c r="B3" s="218"/>
    </row>
    <row r="4" spans="1:2" s="8" customFormat="1" ht="12.95" customHeight="1">
      <c r="A4" s="221" t="s">
        <v>91</v>
      </c>
      <c r="B4" s="218"/>
    </row>
    <row r="5" spans="1:2" s="8" customFormat="1" ht="12.95" customHeight="1">
      <c r="A5" s="217"/>
      <c r="B5" s="218"/>
    </row>
    <row r="6" spans="1:2" s="8" customFormat="1" ht="15" customHeight="1">
      <c r="A6" s="56" t="s">
        <v>120</v>
      </c>
      <c r="B6" s="25"/>
    </row>
    <row r="7" spans="1:2" s="8" customFormat="1" ht="9.9499999999999993" customHeight="1">
      <c r="A7" s="217"/>
      <c r="B7" s="218"/>
    </row>
    <row r="8" spans="1:2" s="8" customFormat="1" ht="12.95" customHeight="1">
      <c r="A8" s="5" t="s">
        <v>121</v>
      </c>
      <c r="B8" s="3"/>
    </row>
    <row r="9" spans="1:2" s="8" customFormat="1" ht="12.95" customHeight="1">
      <c r="A9" s="224"/>
      <c r="B9" s="225"/>
    </row>
    <row r="10" spans="1:2" s="8" customFormat="1" ht="12.95" customHeight="1">
      <c r="A10" s="11" t="s">
        <v>144</v>
      </c>
      <c r="B10" s="3"/>
    </row>
    <row r="11" spans="1:2" s="8" customFormat="1" ht="12.95" customHeight="1">
      <c r="A11" s="2" t="s">
        <v>145</v>
      </c>
      <c r="B11" s="3"/>
    </row>
    <row r="12" spans="1:2" s="8" customFormat="1" ht="12.95" customHeight="1">
      <c r="A12" s="2" t="s">
        <v>146</v>
      </c>
      <c r="B12" s="3"/>
    </row>
    <row r="13" spans="1:2" s="8" customFormat="1" ht="12.95" customHeight="1">
      <c r="A13" s="224"/>
      <c r="B13" s="225"/>
    </row>
    <row r="14" spans="1:2" s="8" customFormat="1" ht="12.95" customHeight="1">
      <c r="A14" s="4" t="s">
        <v>63</v>
      </c>
      <c r="B14" s="23"/>
    </row>
    <row r="15" spans="1:2" s="8" customFormat="1" ht="12.95" customHeight="1">
      <c r="A15" s="34" t="s">
        <v>122</v>
      </c>
      <c r="B15" s="23" t="s">
        <v>123</v>
      </c>
    </row>
    <row r="16" spans="1:2" s="8" customFormat="1" ht="12.95" customHeight="1">
      <c r="A16" s="35" t="s">
        <v>124</v>
      </c>
      <c r="B16" s="23" t="s">
        <v>125</v>
      </c>
    </row>
    <row r="17" spans="1:2" s="8" customFormat="1" ht="12.95" customHeight="1">
      <c r="A17" s="36" t="s">
        <v>126</v>
      </c>
      <c r="B17" s="3" t="s">
        <v>127</v>
      </c>
    </row>
    <row r="18" spans="1:2" s="8" customFormat="1" ht="12.95" customHeight="1">
      <c r="A18" s="36" t="s">
        <v>128</v>
      </c>
      <c r="B18" s="54" t="s">
        <v>231</v>
      </c>
    </row>
    <row r="19" spans="1:2" s="8" customFormat="1" ht="12.95" customHeight="1">
      <c r="A19" s="224"/>
      <c r="B19" s="225"/>
    </row>
    <row r="20" spans="1:2" s="8" customFormat="1" ht="15" customHeight="1">
      <c r="A20" s="56" t="s">
        <v>129</v>
      </c>
      <c r="B20" s="25"/>
    </row>
    <row r="21" spans="1:2" s="8" customFormat="1" ht="9.9499999999999993" customHeight="1">
      <c r="A21" s="217"/>
      <c r="B21" s="218"/>
    </row>
    <row r="22" spans="1:2" s="8" customFormat="1" ht="12.95" customHeight="1">
      <c r="A22" s="11" t="s">
        <v>148</v>
      </c>
      <c r="B22" s="1"/>
    </row>
    <row r="23" spans="1:2" s="8" customFormat="1" ht="12.95" customHeight="1">
      <c r="A23" s="2" t="s">
        <v>147</v>
      </c>
      <c r="B23" s="6"/>
    </row>
    <row r="24" spans="1:2" s="8" customFormat="1" ht="12.95" customHeight="1">
      <c r="A24" s="224"/>
      <c r="B24" s="225"/>
    </row>
    <row r="25" spans="1:2" s="8" customFormat="1" ht="12.95" customHeight="1">
      <c r="A25" s="2" t="s">
        <v>149</v>
      </c>
      <c r="B25" s="3"/>
    </row>
    <row r="26" spans="1:2" s="8" customFormat="1" ht="12.95" customHeight="1">
      <c r="A26" s="2" t="s">
        <v>150</v>
      </c>
      <c r="B26" s="3"/>
    </row>
    <row r="27" spans="1:2" s="8" customFormat="1" ht="12.95" customHeight="1">
      <c r="A27" s="224"/>
      <c r="B27" s="225"/>
    </row>
    <row r="28" spans="1:2" s="8" customFormat="1" ht="12.95" customHeight="1">
      <c r="A28" s="7" t="s">
        <v>63</v>
      </c>
      <c r="B28" s="3"/>
    </row>
    <row r="29" spans="1:2" s="8" customFormat="1" ht="12.95" customHeight="1">
      <c r="A29" s="34" t="s">
        <v>130</v>
      </c>
      <c r="B29" s="3" t="s">
        <v>131</v>
      </c>
    </row>
    <row r="30" spans="1:2" s="8" customFormat="1" ht="12.95" customHeight="1">
      <c r="A30" s="34" t="s">
        <v>132</v>
      </c>
      <c r="B30" s="3" t="s">
        <v>133</v>
      </c>
    </row>
    <row r="31" spans="1:2" s="8" customFormat="1" ht="12.95" customHeight="1">
      <c r="A31" s="35" t="s">
        <v>134</v>
      </c>
      <c r="B31" s="3" t="s">
        <v>125</v>
      </c>
    </row>
    <row r="32" spans="1:2" s="8" customFormat="1" ht="12.95" customHeight="1">
      <c r="A32" s="36" t="s">
        <v>135</v>
      </c>
      <c r="B32" s="3" t="s">
        <v>143</v>
      </c>
    </row>
    <row r="33" spans="1:2" s="8" customFormat="1" ht="12.95" customHeight="1">
      <c r="A33" s="36" t="s">
        <v>136</v>
      </c>
      <c r="B33" s="54" t="s">
        <v>230</v>
      </c>
    </row>
    <row r="34" spans="1:2" s="8" customFormat="1" ht="12.95" customHeight="1">
      <c r="A34" s="224"/>
      <c r="B34" s="225"/>
    </row>
    <row r="35" spans="1:2" s="8" customFormat="1" ht="15" customHeight="1">
      <c r="A35" s="56" t="s">
        <v>113</v>
      </c>
      <c r="B35" s="25"/>
    </row>
    <row r="36" spans="1:2" s="8" customFormat="1" ht="9.9499999999999993" customHeight="1">
      <c r="A36" s="217"/>
      <c r="B36" s="218"/>
    </row>
    <row r="37" spans="1:2" s="8" customFormat="1" ht="12.95" customHeight="1">
      <c r="A37" s="11" t="s">
        <v>151</v>
      </c>
      <c r="B37" s="3"/>
    </row>
    <row r="38" spans="1:2" s="8" customFormat="1" ht="12.95" customHeight="1">
      <c r="A38" s="2" t="s">
        <v>152</v>
      </c>
      <c r="B38" s="3"/>
    </row>
    <row r="39" spans="1:2" s="8" customFormat="1" ht="12.95" customHeight="1">
      <c r="A39" s="2" t="s">
        <v>153</v>
      </c>
      <c r="B39" s="3"/>
    </row>
    <row r="40" spans="1:2" s="8" customFormat="1" ht="12.95" customHeight="1">
      <c r="A40" s="224"/>
      <c r="B40" s="225"/>
    </row>
    <row r="41" spans="1:2" s="8" customFormat="1" ht="12.95" customHeight="1">
      <c r="A41" s="2" t="s">
        <v>154</v>
      </c>
      <c r="B41" s="3"/>
    </row>
    <row r="42" spans="1:2" s="8" customFormat="1" ht="12.95" customHeight="1">
      <c r="A42" s="2" t="s">
        <v>155</v>
      </c>
      <c r="B42" s="3"/>
    </row>
    <row r="43" spans="1:2" s="8" customFormat="1" ht="12.95" customHeight="1">
      <c r="A43" s="2" t="s">
        <v>156</v>
      </c>
      <c r="B43" s="3"/>
    </row>
    <row r="44" spans="1:2" s="8" customFormat="1" ht="12.95" customHeight="1">
      <c r="A44" s="2"/>
      <c r="B44" s="3"/>
    </row>
    <row r="45" spans="1:2" s="8" customFormat="1" ht="12.95" customHeight="1">
      <c r="A45" s="7" t="s">
        <v>63</v>
      </c>
      <c r="B45" s="3"/>
    </row>
    <row r="46" spans="1:2" s="8" customFormat="1" ht="12.95" customHeight="1">
      <c r="A46" s="34" t="s">
        <v>74</v>
      </c>
      <c r="B46" s="3" t="s">
        <v>137</v>
      </c>
    </row>
    <row r="47" spans="1:2" s="8" customFormat="1" ht="12.95" customHeight="1">
      <c r="A47" s="35" t="s">
        <v>72</v>
      </c>
      <c r="B47" s="3" t="s">
        <v>138</v>
      </c>
    </row>
    <row r="48" spans="1:2" s="8" customFormat="1" ht="12.95" customHeight="1">
      <c r="A48" s="36" t="s">
        <v>139</v>
      </c>
      <c r="B48" s="3" t="s">
        <v>140</v>
      </c>
    </row>
    <row r="49" spans="1:2" s="8" customFormat="1" ht="12.95" customHeight="1">
      <c r="A49" s="36" t="s">
        <v>141</v>
      </c>
      <c r="B49" s="54" t="s">
        <v>232</v>
      </c>
    </row>
    <row r="50" spans="1:2" s="8" customFormat="1" ht="12.95" customHeight="1">
      <c r="A50" s="224"/>
      <c r="B50" s="225"/>
    </row>
    <row r="51" spans="1:2" s="8" customFormat="1" ht="12.95" customHeight="1">
      <c r="A51" s="226" t="s">
        <v>142</v>
      </c>
      <c r="B51" s="227"/>
    </row>
    <row r="52" spans="1:2" s="8" customFormat="1" ht="12.95" customHeight="1">
      <c r="A52" s="224"/>
      <c r="B52" s="225"/>
    </row>
    <row r="53" spans="1:2" s="8" customFormat="1" ht="12.95" customHeight="1">
      <c r="A53" s="11" t="s">
        <v>157</v>
      </c>
      <c r="B53" s="24"/>
    </row>
    <row r="54" spans="1:2" s="8" customFormat="1" ht="12.95" customHeight="1">
      <c r="A54" s="2" t="s">
        <v>158</v>
      </c>
      <c r="B54" s="24"/>
    </row>
    <row r="55" spans="1:2" s="8" customFormat="1" ht="12.95" customHeight="1">
      <c r="A55" s="7" t="s">
        <v>159</v>
      </c>
      <c r="B55" s="24"/>
    </row>
    <row r="56" spans="1:2" s="8" customFormat="1" ht="12.95" customHeight="1" thickBot="1">
      <c r="A56" s="18"/>
      <c r="B56" s="19"/>
    </row>
  </sheetData>
  <sheetProtection sheet="1" objects="1" scenarios="1"/>
  <mergeCells count="17">
    <mergeCell ref="A9:B9"/>
    <mergeCell ref="A13:B13"/>
    <mergeCell ref="A21:B21"/>
    <mergeCell ref="A27:B27"/>
    <mergeCell ref="A34:B34"/>
    <mergeCell ref="A19:B19"/>
    <mergeCell ref="A24:B24"/>
    <mergeCell ref="A36:B36"/>
    <mergeCell ref="A40:B40"/>
    <mergeCell ref="A51:B51"/>
    <mergeCell ref="A50:B50"/>
    <mergeCell ref="A52:B52"/>
    <mergeCell ref="A1:B1"/>
    <mergeCell ref="A3:B3"/>
    <mergeCell ref="A4:B4"/>
    <mergeCell ref="A5:B5"/>
    <mergeCell ref="A7:B7"/>
  </mergeCells>
  <pageMargins left="0" right="0" top="0.39370078740157483" bottom="0.3937007874015748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B147"/>
  <sheetViews>
    <sheetView zoomScale="150" zoomScaleNormal="150" workbookViewId="0"/>
  </sheetViews>
  <sheetFormatPr baseColWidth="10" defaultRowHeight="14.25"/>
  <cols>
    <col min="1" max="1" width="15.7109375" style="22" customWidth="1"/>
    <col min="2" max="2" width="84.7109375" style="29" customWidth="1"/>
    <col min="3" max="16384" width="11.42578125" style="22"/>
  </cols>
  <sheetData>
    <row r="1" spans="1:2">
      <c r="A1" s="38"/>
      <c r="B1" s="39"/>
    </row>
    <row r="2" spans="1:2" s="37" customFormat="1" ht="30" customHeight="1" thickBot="1">
      <c r="A2" s="228" t="s">
        <v>61</v>
      </c>
      <c r="B2" s="229"/>
    </row>
    <row r="3" spans="1:2">
      <c r="A3" s="40"/>
      <c r="B3" s="41"/>
    </row>
    <row r="4" spans="1:2" s="8" customFormat="1" ht="15" customHeight="1">
      <c r="A4" s="56" t="s">
        <v>160</v>
      </c>
      <c r="B4" s="62"/>
    </row>
    <row r="5" spans="1:2" s="8" customFormat="1" ht="9.9499999999999993" customHeight="1">
      <c r="A5" s="217"/>
      <c r="B5" s="218"/>
    </row>
    <row r="6" spans="1:2" ht="15" customHeight="1">
      <c r="A6" s="45" t="s">
        <v>198</v>
      </c>
      <c r="B6" s="44"/>
    </row>
    <row r="7" spans="1:2" ht="15" customHeight="1">
      <c r="A7" s="45" t="s">
        <v>199</v>
      </c>
      <c r="B7" s="44"/>
    </row>
    <row r="8" spans="1:2" ht="15" customHeight="1">
      <c r="A8" s="40"/>
      <c r="B8" s="44"/>
    </row>
    <row r="9" spans="1:2" ht="15" customHeight="1">
      <c r="A9" s="45" t="s">
        <v>200</v>
      </c>
      <c r="B9" s="44"/>
    </row>
    <row r="10" spans="1:2" ht="15" customHeight="1">
      <c r="A10" s="45" t="s">
        <v>201</v>
      </c>
      <c r="B10" s="44"/>
    </row>
    <row r="11" spans="1:2" ht="15" customHeight="1">
      <c r="A11" s="40"/>
      <c r="B11" s="44"/>
    </row>
    <row r="12" spans="1:2" ht="15" customHeight="1">
      <c r="A12" s="46" t="s">
        <v>204</v>
      </c>
      <c r="B12" s="44" t="s">
        <v>205</v>
      </c>
    </row>
    <row r="13" spans="1:2" ht="15" customHeight="1">
      <c r="A13" s="40"/>
      <c r="B13" s="44" t="s">
        <v>206</v>
      </c>
    </row>
    <row r="14" spans="1:2" ht="15" customHeight="1">
      <c r="A14" s="40"/>
      <c r="B14" s="44"/>
    </row>
    <row r="15" spans="1:2" ht="15" customHeight="1">
      <c r="A15" s="47" t="s">
        <v>202</v>
      </c>
      <c r="B15" s="44" t="s">
        <v>207</v>
      </c>
    </row>
    <row r="16" spans="1:2" ht="15" customHeight="1">
      <c r="A16" s="40"/>
      <c r="B16" s="44" t="s">
        <v>208</v>
      </c>
    </row>
    <row r="17" spans="1:2" ht="15" customHeight="1">
      <c r="A17" s="40"/>
      <c r="B17" s="44"/>
    </row>
    <row r="18" spans="1:2" ht="15" customHeight="1">
      <c r="A18" s="48" t="s">
        <v>203</v>
      </c>
      <c r="B18" s="44" t="s">
        <v>196</v>
      </c>
    </row>
    <row r="19" spans="1:2" ht="15" customHeight="1">
      <c r="A19" s="40"/>
      <c r="B19" s="44" t="s">
        <v>233</v>
      </c>
    </row>
    <row r="20" spans="1:2" ht="15" customHeight="1">
      <c r="A20" s="40"/>
      <c r="B20" s="44" t="s">
        <v>234</v>
      </c>
    </row>
    <row r="21" spans="1:2" ht="15" customHeight="1">
      <c r="A21" s="40"/>
      <c r="B21" s="44" t="s">
        <v>235</v>
      </c>
    </row>
    <row r="22" spans="1:2" ht="24.95" customHeight="1">
      <c r="A22" s="40"/>
      <c r="B22" s="43"/>
    </row>
    <row r="23" spans="1:2" s="8" customFormat="1" ht="15" customHeight="1">
      <c r="A23" s="56" t="s">
        <v>161</v>
      </c>
      <c r="B23" s="62"/>
    </row>
    <row r="24" spans="1:2" s="8" customFormat="1" ht="9.9499999999999993" customHeight="1">
      <c r="A24" s="217"/>
      <c r="B24" s="218"/>
    </row>
    <row r="25" spans="1:2" ht="15" customHeight="1">
      <c r="A25" s="45" t="s">
        <v>216</v>
      </c>
      <c r="B25" s="44"/>
    </row>
    <row r="26" spans="1:2" ht="15" customHeight="1">
      <c r="A26" s="45" t="s">
        <v>217</v>
      </c>
      <c r="B26" s="44"/>
    </row>
    <row r="27" spans="1:2" ht="15" customHeight="1">
      <c r="A27" s="40"/>
      <c r="B27" s="44"/>
    </row>
    <row r="28" spans="1:2" ht="15" customHeight="1">
      <c r="A28" s="46" t="s">
        <v>214</v>
      </c>
      <c r="B28" s="44" t="s">
        <v>191</v>
      </c>
    </row>
    <row r="29" spans="1:2" ht="15" customHeight="1">
      <c r="A29" s="40"/>
      <c r="B29" s="44" t="s">
        <v>192</v>
      </c>
    </row>
    <row r="30" spans="1:2" ht="15" customHeight="1">
      <c r="A30" s="40"/>
      <c r="B30" s="44" t="s">
        <v>193</v>
      </c>
    </row>
    <row r="31" spans="1:2" ht="15" customHeight="1">
      <c r="A31" s="47" t="s">
        <v>215</v>
      </c>
      <c r="B31" s="44" t="s">
        <v>194</v>
      </c>
    </row>
    <row r="32" spans="1:2" ht="15" customHeight="1">
      <c r="A32" s="40"/>
      <c r="B32" s="44"/>
    </row>
    <row r="33" spans="1:2" ht="15" customHeight="1">
      <c r="A33" s="48" t="s">
        <v>213</v>
      </c>
      <c r="B33" s="44" t="s">
        <v>197</v>
      </c>
    </row>
    <row r="34" spans="1:2" ht="15" customHeight="1">
      <c r="A34" s="40"/>
      <c r="B34" s="55" t="s">
        <v>195</v>
      </c>
    </row>
    <row r="35" spans="1:2" ht="24.95" customHeight="1">
      <c r="A35" s="40"/>
      <c r="B35" s="43"/>
    </row>
    <row r="36" spans="1:2" s="8" customFormat="1" ht="15" customHeight="1">
      <c r="A36" s="56" t="s">
        <v>162</v>
      </c>
      <c r="B36" s="62"/>
    </row>
    <row r="37" spans="1:2" s="8" customFormat="1" ht="9.9499999999999993" customHeight="1">
      <c r="A37" s="217"/>
      <c r="B37" s="218"/>
    </row>
    <row r="38" spans="1:2" ht="15" customHeight="1">
      <c r="A38" s="45" t="s">
        <v>218</v>
      </c>
      <c r="B38" s="44"/>
    </row>
    <row r="39" spans="1:2" ht="15" customHeight="1">
      <c r="A39" s="45" t="s">
        <v>219</v>
      </c>
      <c r="B39" s="44"/>
    </row>
    <row r="40" spans="1:2" ht="15" customHeight="1">
      <c r="A40" s="40" t="s">
        <v>220</v>
      </c>
      <c r="B40" s="44"/>
    </row>
    <row r="41" spans="1:2" ht="15" customHeight="1">
      <c r="A41" s="40"/>
      <c r="B41" s="44"/>
    </row>
    <row r="42" spans="1:2" ht="15" customHeight="1">
      <c r="A42" s="45" t="s">
        <v>221</v>
      </c>
      <c r="B42" s="49"/>
    </row>
    <row r="43" spans="1:2" ht="15" customHeight="1">
      <c r="A43" s="45" t="s">
        <v>222</v>
      </c>
      <c r="B43" s="44"/>
    </row>
    <row r="44" spans="1:2" ht="15" customHeight="1">
      <c r="A44" s="40"/>
      <c r="B44" s="44"/>
    </row>
    <row r="45" spans="1:2" ht="15" customHeight="1">
      <c r="A45" s="45" t="s">
        <v>223</v>
      </c>
      <c r="B45" s="44"/>
    </row>
    <row r="46" spans="1:2" ht="15" customHeight="1">
      <c r="A46" s="45" t="s">
        <v>224</v>
      </c>
      <c r="B46" s="44"/>
    </row>
    <row r="47" spans="1:2" ht="15" customHeight="1">
      <c r="A47" s="42" t="s">
        <v>225</v>
      </c>
      <c r="B47" s="43"/>
    </row>
    <row r="48" spans="1:2" ht="15" customHeight="1" thickBot="1">
      <c r="A48" s="50"/>
      <c r="B48" s="51"/>
    </row>
    <row r="49" spans="2:2" ht="15">
      <c r="B49" s="26"/>
    </row>
    <row r="50" spans="2:2" ht="15">
      <c r="B50" s="26"/>
    </row>
    <row r="51" spans="2:2" ht="15">
      <c r="B51" s="26"/>
    </row>
    <row r="52" spans="2:2">
      <c r="B52" s="27"/>
    </row>
    <row r="53" spans="2:2">
      <c r="B53" s="28"/>
    </row>
    <row r="54" spans="2:2">
      <c r="B54" s="28"/>
    </row>
    <row r="55" spans="2:2">
      <c r="B55" s="28"/>
    </row>
    <row r="56" spans="2:2">
      <c r="B56" s="28"/>
    </row>
    <row r="57" spans="2:2">
      <c r="B57" s="28"/>
    </row>
    <row r="58" spans="2:2">
      <c r="B58" s="28"/>
    </row>
    <row r="59" spans="2:2">
      <c r="B59" s="28"/>
    </row>
    <row r="60" spans="2:2">
      <c r="B60" s="28"/>
    </row>
    <row r="61" spans="2:2">
      <c r="B61" s="28"/>
    </row>
    <row r="62" spans="2:2">
      <c r="B62" s="28"/>
    </row>
    <row r="63" spans="2:2">
      <c r="B63" s="28"/>
    </row>
    <row r="64" spans="2:2">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sheetData>
  <sheetProtection sheet="1" objects="1" scenarios="1"/>
  <mergeCells count="4">
    <mergeCell ref="A2:B2"/>
    <mergeCell ref="A24:B24"/>
    <mergeCell ref="A5:B5"/>
    <mergeCell ref="A37:B37"/>
  </mergeCells>
  <pageMargins left="0" right="0" top="0" bottom="0"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1E41EE0FB504CA906D84A5E1C2617" ma:contentTypeVersion="0" ma:contentTypeDescription="Crée un document." ma:contentTypeScope="" ma:versionID="eceb75e308c3dc623771218492902e37">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10573a49d455dd832b16e8b43048b2d5"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25</Value>
      <Value>122</Value>
      <Value>121</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Etat et droit</TermName>
          <TermId xmlns="http://schemas.microsoft.com/office/infopath/2007/PartnerControls">947cb90d-0fbf-4382-9b7c-7f3e8e6fd3f7</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des communes</TermName>
          <TermId xmlns="http://schemas.microsoft.com/office/infopath/2007/PartnerControls">7ef8d52b-6e7a-45c1-ad7f-2791ac69a743</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SCOM</TermName>
          <TermId xmlns="http://schemas.microsoft.com/office/infopath/2007/PartnerControls">beaa4e20-5140-4353-9959-2d59772728cb</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FB191B0A-C85A-4302-BC47-7677E9495200}"/>
</file>

<file path=customXml/itemProps2.xml><?xml version="1.0" encoding="utf-8"?>
<ds:datastoreItem xmlns:ds="http://schemas.openxmlformats.org/officeDocument/2006/customXml" ds:itemID="{374A6C83-FD8F-4B7B-A534-BFAE4298A067}"/>
</file>

<file path=customXml/itemProps3.xml><?xml version="1.0" encoding="utf-8"?>
<ds:datastoreItem xmlns:ds="http://schemas.openxmlformats.org/officeDocument/2006/customXml" ds:itemID="{BB0915D6-33D9-4E59-9939-8CFFD99627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Indicateur financiers </vt:lpstr>
      <vt:lpstr>Indicateurs complémentaires</vt:lpstr>
      <vt:lpstr>Marge d autofinancement</vt:lpstr>
      <vt:lpstr>Commentaires 1 a 4</vt:lpstr>
      <vt:lpstr>Commnentaires 5 a 7</vt:lpstr>
      <vt:lpstr>Commentaires Complémentaires</vt:lpstr>
      <vt:lpstr>'Commentaires 1 a 4'!Zone_d_impression</vt:lpstr>
      <vt:lpstr>'Commentaires Complémentaires'!Zone_d_impression</vt:lpstr>
      <vt:lpstr>'Indicateurs complémentaires'!Zone_d_impression</vt:lpstr>
      <vt:lpstr>'Marge d autofinancement'!Zone_d_impression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Tamburini Sandro</dc:creator>
  <cp:lastModifiedBy>tamburiniS</cp:lastModifiedBy>
  <cp:lastPrinted>2012-04-04T13:29:18Z</cp:lastPrinted>
  <dcterms:created xsi:type="dcterms:W3CDTF">1997-12-08T10:55:51Z</dcterms:created>
  <dcterms:modified xsi:type="dcterms:W3CDTF">2012-04-04T13:29:44Z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0x01010091C1E41EE0FB504CA906D84A5E1C2617</vt:lpwstr>
  </property>
  <property fmtid="{D5CDD505-2E9C-101B-9397-08002B2CF9AE}" pid="3" name="Entite">
    <vt:lpwstr>122;#Service des communes|7ef8d52b-6e7a-45c1-ad7f-2791ac69a743</vt:lpwstr>
  </property>
  <property fmtid="{D5CDD505-2E9C-101B-9397-08002B2CF9AE}" pid="4" name="Theme">
    <vt:lpwstr>25;#Etat et droit|947cb90d-0fbf-4382-9b7c-7f3e8e6fd3f7</vt:lpwstr>
  </property>
  <property fmtid="{D5CDD505-2E9C-101B-9397-08002B2CF9AE}" pid="5" name="Departement">
    <vt:lpwstr/>
  </property>
  <property fmtid="{D5CDD505-2E9C-101B-9397-08002B2CF9AE}" pid="6" name="Type du document">
    <vt:lpwstr/>
  </property>
  <property fmtid="{D5CDD505-2E9C-101B-9397-08002B2CF9AE}" pid="7" name="Acronyme">
    <vt:lpwstr>121;#SCOM|beaa4e20-5140-4353-9959-2d59772728cb</vt:lpwstr>
  </property>
</Properties>
</file>