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worksheets/sheet1.xml" ContentType="application/vnd.openxmlformats-officedocument.spreadsheetml.worksheet+xml"/>
  <Override PartName="/xl/drawings/drawing2.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worksheets/sheet8.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docProps/core.xml" ContentType="application/vnd.openxmlformats-package.core-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xl/tables/table7.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P:\OPEN\2 - Gestion dossiers\2.5f - Projets ecoprox\03-Appel_projets_2022\02-Canevas_projet\"/>
    </mc:Choice>
  </mc:AlternateContent>
  <workbookProtection workbookAlgorithmName="SHA-512" workbookHashValue="xPxMOQxObLbx+7ELtgY55uoTlalO31QLvDihZF/f38P8H4axb0n9G4hlAL1ZLihqycCAe74LZvJBMFaacI6yWA==" workbookSaltValue="PPrrai+MNtfLNScIYWaXpQ==" workbookSpinCount="100000" lockStructure="1"/>
  <bookViews>
    <workbookView xWindow="0" yWindow="0" windowWidth="20115" windowHeight="8085"/>
  </bookViews>
  <sheets>
    <sheet name="Instructions" sheetId="2" r:id="rId1"/>
    <sheet name="Formulaire 1_Données" sheetId="7" r:id="rId2"/>
    <sheet name="Analyse" sheetId="9" state="hidden" r:id="rId3"/>
    <sheet name="Formulaire 2_Modèle efficacité" sheetId="8" r:id="rId4"/>
    <sheet name="Formulaire 3_Durabilité" sheetId="12" r:id="rId5"/>
    <sheet name="Durabilité_analyse" sheetId="14" state="hidden" r:id="rId6"/>
    <sheet name="Durabilité_graphique" sheetId="10" state="hidden" r:id="rId7"/>
    <sheet name="LigneSuivi_Decision" sheetId="6" state="hidden" r:id="rId8"/>
    <sheet name="ListesDeroulantes" sheetId="3" state="hidden" r:id="rId9"/>
  </sheets>
  <definedNames>
    <definedName name="_xlnm._FilterDatabase" localSheetId="8" hidden="1">ListesDeroulantes!$Q$1:$S$1</definedName>
    <definedName name="BienFonde" localSheetId="2">Analyse!#REF!</definedName>
    <definedName name="BienFonde" localSheetId="1">'Formulaire 1_Données'!#REF!</definedName>
    <definedName name="FactRisque" localSheetId="2">Analyse!#REF!</definedName>
    <definedName name="FactRisque" localSheetId="1">'Formulaire 1_Données'!#REF!</definedName>
    <definedName name="_xlnm.Print_Titles" localSheetId="2">Analyse!$1:$1</definedName>
    <definedName name="_xlnm.Print_Titles" localSheetId="1">'Formulaire 1_Données'!$1:$1</definedName>
    <definedName name="InvExt" localSheetId="2">Analyse!#REF!</definedName>
    <definedName name="InvExt" localSheetId="1">'Formulaire 1_Données'!#REF!</definedName>
    <definedName name="InvExt_Ret" localSheetId="2">Analyse!#REF!</definedName>
    <definedName name="InvExt_Ret" localSheetId="5">#REF!</definedName>
    <definedName name="InvExt_Ret" localSheetId="1">'Formulaire 1_Données'!#REF!</definedName>
    <definedName name="InvExt_Ret">#REF!</definedName>
    <definedName name="InvExt_soutien" localSheetId="2">Analyse!#REF!</definedName>
    <definedName name="InvExt_soutien" localSheetId="1">'Formulaire 1_Données'!#REF!</definedName>
    <definedName name="InvMac" localSheetId="2">Analyse!#REF!</definedName>
    <definedName name="InvMac" localSheetId="5">#REF!</definedName>
    <definedName name="InvMac" localSheetId="1">'Formulaire 1_Données'!#REF!</definedName>
    <definedName name="InvMac">#REF!</definedName>
    <definedName name="InvMac_ret" localSheetId="2">Analyse!#REF!</definedName>
    <definedName name="InvMac_ret" localSheetId="5">#REF!</definedName>
    <definedName name="InvMac_ret" localSheetId="1">'Formulaire 1_Données'!#REF!</definedName>
    <definedName name="InvMac_ret">#REF!</definedName>
    <definedName name="InvMac_soutien" localSheetId="2">Analyse!#REF!</definedName>
    <definedName name="InvMac_soutien" localSheetId="5">#REF!</definedName>
    <definedName name="InvMac_soutien" localSheetId="1">'Formulaire 1_Données'!#REF!</definedName>
    <definedName name="InvMac_soutien">#REF!</definedName>
    <definedName name="InvRH" localSheetId="2">Analyse!#REF!</definedName>
    <definedName name="InvRH" localSheetId="1">'Formulaire 1_Données'!#REF!</definedName>
    <definedName name="InvRH_Ret" localSheetId="2">Analyse!#REF!</definedName>
    <definedName name="InvRH_Ret" localSheetId="5">#REF!</definedName>
    <definedName name="InvRH_Ret" localSheetId="1">'Formulaire 1_Données'!#REF!</definedName>
    <definedName name="InvRH_Ret">#REF!</definedName>
    <definedName name="InvRH_soutien" localSheetId="2">Analyse!#REF!</definedName>
    <definedName name="InvRH_soutien" localSheetId="1">'Formulaire 1_Données'!#REF!</definedName>
    <definedName name="InvTot" localSheetId="2">Analyse!#REF!</definedName>
    <definedName name="InvTot" localSheetId="5">#REF!</definedName>
    <definedName name="InvTot" localSheetId="1">'Formulaire 1_Données'!#REF!</definedName>
    <definedName name="InvTot">#REF!</definedName>
    <definedName name="InvTot_Entreprise" localSheetId="2">Analyse!#REF!</definedName>
    <definedName name="InvTot_Entreprise" localSheetId="5">#REF!</definedName>
    <definedName name="InvTot_Entreprise" localSheetId="1">'Formulaire 1_Données'!#REF!</definedName>
    <definedName name="InvTot_Entreprise">#REF!</definedName>
    <definedName name="InvTot_Pret" localSheetId="2">Analyse!#REF!</definedName>
    <definedName name="InvTot_Pret" localSheetId="5">#REF!</definedName>
    <definedName name="InvTot_Pret" localSheetId="1">'Formulaire 1_Données'!#REF!</definedName>
    <definedName name="InvTot_Pret">#REF!</definedName>
    <definedName name="InvTot_ret" localSheetId="2">Analyse!#REF!</definedName>
    <definedName name="InvTot_ret" localSheetId="5">#REF!</definedName>
    <definedName name="InvTot_ret" localSheetId="1">'Formulaire 1_Données'!#REF!</definedName>
    <definedName name="InvTot_ret">#REF!</definedName>
    <definedName name="InvTot_soutien" localSheetId="2">Analyse!#REF!</definedName>
    <definedName name="InvTot_soutien" localSheetId="5">#REF!</definedName>
    <definedName name="InvTot_soutien" localSheetId="1">'Formulaire 1_Données'!#REF!</definedName>
    <definedName name="InvTot_soutien">#REF!</definedName>
    <definedName name="n°dossier" localSheetId="2">Analyse!#REF!</definedName>
    <definedName name="n°dossier" localSheetId="5">#REF!</definedName>
    <definedName name="n°dossier" localSheetId="1">'Formulaire 1_Données'!#REF!</definedName>
    <definedName name="n°dossier">#REF!</definedName>
    <definedName name="NbCar">ListesDeroulantes!$H$1</definedName>
    <definedName name="Societe" localSheetId="2">Analyse!#REF!</definedName>
    <definedName name="Societe" localSheetId="5">#REF!</definedName>
    <definedName name="Societe" localSheetId="1">'Formulaire 1_Données'!#REF!</definedName>
    <definedName name="Societe">#REF!</definedName>
    <definedName name="Taux" localSheetId="2">Analyse!#REF!</definedName>
    <definedName name="Taux" localSheetId="5">#REF!</definedName>
    <definedName name="Taux" localSheetId="1">'Formulaire 1_Données'!#REF!</definedName>
    <definedName name="Taux">#REF!</definedName>
    <definedName name="Z_8F1BD617_78ED_42F1_849D_8CA8DFF6EE25_.wvu.Cols" localSheetId="5" hidden="1">Durabilité_analyse!$A:$A</definedName>
    <definedName name="Z_8F1BD617_78ED_42F1_849D_8CA8DFF6EE25_.wvu.Cols" localSheetId="4" hidden="1">'Formulaire 3_Durabilité'!$A:$A</definedName>
    <definedName name="Z_8F1BD617_78ED_42F1_849D_8CA8DFF6EE25_.wvu.Rows" localSheetId="5" hidden="1">Durabilité_analyse!$113:$114</definedName>
    <definedName name="Z_8F1BD617_78ED_42F1_849D_8CA8DFF6EE25_.wvu.Rows" localSheetId="4" hidden="1">'Formulaire 3_Durabilité'!$110:$111</definedName>
    <definedName name="Z_C1058ACD_7FCA_B349_9D15_5ECABD5700B1_.wvu.Cols" localSheetId="5" hidden="1">Durabilité_analyse!$A:$A</definedName>
    <definedName name="Z_C1058ACD_7FCA_B349_9D15_5ECABD5700B1_.wvu.Cols" localSheetId="4" hidden="1">'Formulaire 3_Durabilité'!$A:$A</definedName>
    <definedName name="Z_C1058ACD_7FCA_B349_9D15_5ECABD5700B1_.wvu.Rows" localSheetId="5" hidden="1">Durabilité_analyse!$113:$114</definedName>
    <definedName name="Z_C1058ACD_7FCA_B349_9D15_5ECABD5700B1_.wvu.Rows" localSheetId="4" hidden="1">'Formulaire 3_Durabilité'!$110:$111</definedName>
    <definedName name="Z_EC6033BD_9049_784E_8949_D9A8B3B83C65_.wvu.Cols" localSheetId="5" hidden="1">Durabilité_analyse!$A:$A</definedName>
    <definedName name="Z_EC6033BD_9049_784E_8949_D9A8B3B83C65_.wvu.Cols" localSheetId="4" hidden="1">'Formulaire 3_Durabilité'!$A:$A</definedName>
    <definedName name="Z_EC6033BD_9049_784E_8949_D9A8B3B83C65_.wvu.Rows" localSheetId="5" hidden="1">Durabilité_analyse!$113:$114</definedName>
    <definedName name="Z_EC6033BD_9049_784E_8949_D9A8B3B83C65_.wvu.Rows" localSheetId="4" hidden="1">'Formulaire 3_Durabilité'!$110:$111</definedName>
    <definedName name="_xlnm.Print_Area" localSheetId="2">Analyse!$A$1:$I$75</definedName>
    <definedName name="_xlnm.Print_Area" localSheetId="1">'Formulaire 1_Données'!$A$1:$I$117</definedName>
    <definedName name="_xlnm.Print_Area" localSheetId="4">'Formulaire 3_Durabilité'!$A$1:$J$65</definedName>
  </definedNames>
  <calcPr calcId="162913"/>
</workbook>
</file>

<file path=xl/calcChain.xml><?xml version="1.0" encoding="utf-8"?>
<calcChain xmlns="http://schemas.openxmlformats.org/spreadsheetml/2006/main">
  <c r="I27" i="14" l="1"/>
  <c r="I28" i="14"/>
  <c r="I29" i="14"/>
  <c r="I30" i="14"/>
  <c r="I31" i="14"/>
  <c r="I32" i="14"/>
  <c r="I33" i="14"/>
  <c r="I34" i="14"/>
  <c r="I35" i="14"/>
  <c r="I36" i="14"/>
  <c r="I37" i="14"/>
  <c r="I38" i="14"/>
  <c r="I39" i="14"/>
  <c r="I40" i="14"/>
  <c r="I41" i="14"/>
  <c r="I42" i="14"/>
  <c r="I43" i="14"/>
  <c r="I26" i="14"/>
  <c r="A42" i="9" l="1"/>
  <c r="A43" i="9" s="1"/>
  <c r="A43" i="7"/>
  <c r="A18" i="7"/>
  <c r="A20" i="7"/>
  <c r="F75" i="7" l="1"/>
  <c r="B68" i="9" l="1"/>
  <c r="D110" i="9"/>
  <c r="F110" i="9"/>
  <c r="H101" i="9"/>
  <c r="H100" i="9"/>
  <c r="H99" i="9"/>
  <c r="H98" i="9"/>
  <c r="H97" i="9"/>
  <c r="H96" i="9"/>
  <c r="H95" i="9"/>
  <c r="H94" i="9"/>
  <c r="H93" i="9"/>
  <c r="H92" i="9"/>
  <c r="F93" i="9"/>
  <c r="F94" i="9"/>
  <c r="F95" i="9"/>
  <c r="F96" i="9"/>
  <c r="F97" i="9"/>
  <c r="F98" i="9"/>
  <c r="F99" i="9"/>
  <c r="F100" i="9"/>
  <c r="F101" i="9"/>
  <c r="D93" i="9"/>
  <c r="D94" i="9"/>
  <c r="D95" i="9"/>
  <c r="D96" i="9"/>
  <c r="D97" i="9"/>
  <c r="D98" i="9"/>
  <c r="D99" i="9"/>
  <c r="D100" i="9"/>
  <c r="D101" i="9"/>
  <c r="B93" i="9"/>
  <c r="B94" i="9"/>
  <c r="B95" i="9"/>
  <c r="B96" i="9"/>
  <c r="B97" i="9"/>
  <c r="B98" i="9"/>
  <c r="B99" i="9"/>
  <c r="B100" i="9"/>
  <c r="B101" i="9"/>
  <c r="D92" i="9"/>
  <c r="F92" i="9"/>
  <c r="B92" i="9"/>
  <c r="B78" i="9"/>
  <c r="D78" i="9"/>
  <c r="F78" i="9"/>
  <c r="B79" i="9"/>
  <c r="D79" i="9"/>
  <c r="F79" i="9"/>
  <c r="B80" i="9"/>
  <c r="D80" i="9"/>
  <c r="F80" i="9"/>
  <c r="B81" i="9"/>
  <c r="D81" i="9"/>
  <c r="F81" i="9"/>
  <c r="B82" i="9"/>
  <c r="D82" i="9"/>
  <c r="F82" i="9"/>
  <c r="B83" i="9"/>
  <c r="D83" i="9"/>
  <c r="F83" i="9"/>
  <c r="B84" i="9"/>
  <c r="D84" i="9"/>
  <c r="F84" i="9"/>
  <c r="B85" i="9"/>
  <c r="D85" i="9"/>
  <c r="F85" i="9"/>
  <c r="B86" i="9"/>
  <c r="D86" i="9"/>
  <c r="F86" i="9"/>
  <c r="F77" i="9"/>
  <c r="D77" i="9"/>
  <c r="B77" i="9"/>
  <c r="A118" i="9"/>
  <c r="D112" i="7"/>
  <c r="D113" i="9" s="1"/>
  <c r="U2" i="6" s="1"/>
  <c r="F90" i="7"/>
  <c r="F107" i="7" s="1"/>
  <c r="F108" i="9" s="1"/>
  <c r="D90" i="7"/>
  <c r="D107" i="7" s="1"/>
  <c r="D108" i="9" s="1"/>
  <c r="F106" i="7"/>
  <c r="F107" i="9" s="1"/>
  <c r="D75" i="7"/>
  <c r="D106" i="7" s="1"/>
  <c r="D107" i="9" s="1"/>
  <c r="F91" i="9" l="1"/>
  <c r="D91" i="9"/>
  <c r="F76" i="9"/>
  <c r="D76" i="9"/>
  <c r="S2" i="6" s="1"/>
  <c r="Q50" i="14"/>
  <c r="Q51" i="14"/>
  <c r="Q52" i="14"/>
  <c r="Q53" i="14"/>
  <c r="Q54" i="14"/>
  <c r="Q55" i="14"/>
  <c r="Q56" i="14"/>
  <c r="Q57" i="14"/>
  <c r="Q58" i="14"/>
  <c r="Q59" i="14"/>
  <c r="Q60" i="14"/>
  <c r="Q61" i="14"/>
  <c r="Q62" i="14"/>
  <c r="Q63" i="14"/>
  <c r="Q64" i="14"/>
  <c r="Q65" i="14"/>
  <c r="Q66" i="14"/>
  <c r="Q67" i="14"/>
  <c r="Q68" i="14"/>
  <c r="Q49" i="14"/>
  <c r="Q27" i="14"/>
  <c r="Q28" i="14"/>
  <c r="Q29" i="14"/>
  <c r="Q30" i="14"/>
  <c r="Q31" i="14"/>
  <c r="Q32" i="14"/>
  <c r="Q33" i="14"/>
  <c r="Q34" i="14"/>
  <c r="Q35" i="14"/>
  <c r="Q36" i="14"/>
  <c r="Q37" i="14"/>
  <c r="Q38" i="14"/>
  <c r="Q39" i="14"/>
  <c r="Q40" i="14"/>
  <c r="Q41" i="14"/>
  <c r="Q42" i="14"/>
  <c r="Q43" i="14"/>
  <c r="Q26" i="14"/>
  <c r="Q6" i="14"/>
  <c r="Q7" i="14"/>
  <c r="Q8" i="14"/>
  <c r="Q9" i="14"/>
  <c r="Q10" i="14"/>
  <c r="Q11" i="14"/>
  <c r="Q12" i="14"/>
  <c r="Q13" i="14"/>
  <c r="Q14" i="14"/>
  <c r="Q15" i="14"/>
  <c r="Q16" i="14"/>
  <c r="Q17" i="14"/>
  <c r="Q18" i="14"/>
  <c r="Q19" i="14"/>
  <c r="Q20" i="14"/>
  <c r="Q5" i="14"/>
  <c r="H27" i="14"/>
  <c r="H28" i="14"/>
  <c r="H29" i="14"/>
  <c r="H30" i="14"/>
  <c r="H31" i="14"/>
  <c r="H32" i="14"/>
  <c r="H33" i="14"/>
  <c r="H34" i="14"/>
  <c r="H35" i="14"/>
  <c r="H36" i="14"/>
  <c r="H37" i="14"/>
  <c r="H38" i="14"/>
  <c r="H39" i="14"/>
  <c r="H40" i="14"/>
  <c r="H41" i="14"/>
  <c r="H42" i="14"/>
  <c r="H43" i="14"/>
  <c r="H26" i="14"/>
  <c r="G27" i="14"/>
  <c r="G28" i="14"/>
  <c r="G29" i="14"/>
  <c r="G30" i="14"/>
  <c r="G31" i="14"/>
  <c r="G32" i="14"/>
  <c r="G33" i="14"/>
  <c r="G34" i="14"/>
  <c r="G35" i="14"/>
  <c r="G36" i="14"/>
  <c r="G37" i="14"/>
  <c r="G38" i="14"/>
  <c r="G39" i="14"/>
  <c r="G40" i="14"/>
  <c r="G41" i="14"/>
  <c r="G42" i="14"/>
  <c r="G43" i="14"/>
  <c r="G26" i="14"/>
  <c r="F27" i="14"/>
  <c r="F28" i="14"/>
  <c r="F29" i="14"/>
  <c r="F30" i="14"/>
  <c r="F31" i="14"/>
  <c r="F32" i="14"/>
  <c r="F33" i="14"/>
  <c r="F34" i="14"/>
  <c r="F35" i="14"/>
  <c r="F36" i="14"/>
  <c r="F37" i="14"/>
  <c r="F38" i="14"/>
  <c r="F39" i="14"/>
  <c r="F40" i="14"/>
  <c r="F41" i="14"/>
  <c r="F42" i="14"/>
  <c r="F43" i="14"/>
  <c r="F26" i="14"/>
  <c r="E27" i="14"/>
  <c r="E28" i="14"/>
  <c r="E29" i="14"/>
  <c r="E30" i="14"/>
  <c r="E31" i="14"/>
  <c r="E32" i="14"/>
  <c r="E33" i="14"/>
  <c r="E34" i="14"/>
  <c r="E35" i="14"/>
  <c r="E36" i="14"/>
  <c r="E37" i="14"/>
  <c r="E38" i="14"/>
  <c r="E39" i="14"/>
  <c r="E40" i="14"/>
  <c r="E41" i="14"/>
  <c r="E42" i="14"/>
  <c r="E43" i="14"/>
  <c r="E26" i="14"/>
  <c r="N70" i="14"/>
  <c r="O70" i="14"/>
  <c r="P70" i="14"/>
  <c r="M70" i="14"/>
  <c r="N69" i="14"/>
  <c r="O69" i="14"/>
  <c r="P69" i="14"/>
  <c r="M69" i="14"/>
  <c r="N45" i="14"/>
  <c r="O45" i="14"/>
  <c r="Q45" i="14" s="1"/>
  <c r="P45" i="14"/>
  <c r="M45" i="14"/>
  <c r="N44" i="14"/>
  <c r="O44" i="14"/>
  <c r="P44" i="14"/>
  <c r="M44" i="14"/>
  <c r="I49" i="14"/>
  <c r="H50" i="14"/>
  <c r="H51" i="14"/>
  <c r="H52" i="14"/>
  <c r="H53" i="14"/>
  <c r="H54" i="14"/>
  <c r="H55" i="14"/>
  <c r="H56" i="14"/>
  <c r="H57" i="14"/>
  <c r="H58" i="14"/>
  <c r="H59" i="14"/>
  <c r="H60" i="14"/>
  <c r="H61" i="14"/>
  <c r="H62" i="14"/>
  <c r="H63" i="14"/>
  <c r="H64" i="14"/>
  <c r="H65" i="14"/>
  <c r="H66" i="14"/>
  <c r="H67" i="14"/>
  <c r="H68" i="14"/>
  <c r="H49" i="14"/>
  <c r="G50" i="14"/>
  <c r="G51" i="14"/>
  <c r="G52" i="14"/>
  <c r="G53" i="14"/>
  <c r="G54" i="14"/>
  <c r="G55" i="14"/>
  <c r="G56" i="14"/>
  <c r="G57" i="14"/>
  <c r="G58" i="14"/>
  <c r="G59" i="14"/>
  <c r="G60" i="14"/>
  <c r="G61" i="14"/>
  <c r="G62" i="14"/>
  <c r="G63" i="14"/>
  <c r="G64" i="14"/>
  <c r="G65" i="14"/>
  <c r="G66" i="14"/>
  <c r="G67" i="14"/>
  <c r="G68" i="14"/>
  <c r="G49" i="14"/>
  <c r="F50" i="14"/>
  <c r="F51" i="14"/>
  <c r="F52" i="14"/>
  <c r="F53" i="14"/>
  <c r="F54" i="14"/>
  <c r="F55" i="14"/>
  <c r="F56" i="14"/>
  <c r="F57" i="14"/>
  <c r="F58" i="14"/>
  <c r="F59" i="14"/>
  <c r="F60" i="14"/>
  <c r="F61" i="14"/>
  <c r="F62" i="14"/>
  <c r="F63" i="14"/>
  <c r="F64" i="14"/>
  <c r="F65" i="14"/>
  <c r="F66" i="14"/>
  <c r="F67" i="14"/>
  <c r="F68" i="14"/>
  <c r="F49" i="14"/>
  <c r="E50" i="14"/>
  <c r="E51" i="14"/>
  <c r="E52" i="14"/>
  <c r="E53" i="14"/>
  <c r="E54" i="14"/>
  <c r="E55" i="14"/>
  <c r="E56" i="14"/>
  <c r="E57" i="14"/>
  <c r="E58" i="14"/>
  <c r="E59" i="14"/>
  <c r="E60" i="14"/>
  <c r="E61" i="14"/>
  <c r="E62" i="14"/>
  <c r="E63" i="14"/>
  <c r="E64" i="14"/>
  <c r="E65" i="14"/>
  <c r="E66" i="14"/>
  <c r="E67" i="14"/>
  <c r="E68" i="14"/>
  <c r="E49" i="14"/>
  <c r="J49" i="14" s="1"/>
  <c r="Q69" i="14" l="1"/>
  <c r="Q70" i="14"/>
  <c r="Q44" i="14"/>
  <c r="G44" i="14"/>
  <c r="H44" i="14"/>
  <c r="T2" i="6"/>
  <c r="N71" i="9"/>
  <c r="E69" i="14"/>
  <c r="E70" i="14"/>
  <c r="E44" i="14"/>
  <c r="H45" i="14"/>
  <c r="E45" i="14"/>
  <c r="F44" i="14"/>
  <c r="G45" i="14"/>
  <c r="F45" i="14"/>
  <c r="I50" i="14"/>
  <c r="J50" i="14" s="1"/>
  <c r="I51" i="14"/>
  <c r="I52" i="14"/>
  <c r="J52" i="14" s="1"/>
  <c r="I53" i="14"/>
  <c r="J53" i="14" s="1"/>
  <c r="I54" i="14"/>
  <c r="J54" i="14" s="1"/>
  <c r="I55" i="14"/>
  <c r="J55" i="14" s="1"/>
  <c r="I56" i="14"/>
  <c r="J56" i="14" s="1"/>
  <c r="I57" i="14"/>
  <c r="J57" i="14" s="1"/>
  <c r="I58" i="14"/>
  <c r="J58" i="14" s="1"/>
  <c r="I59" i="14"/>
  <c r="J59" i="14" s="1"/>
  <c r="I60" i="14"/>
  <c r="J60" i="14" s="1"/>
  <c r="I61" i="14"/>
  <c r="J61" i="14" s="1"/>
  <c r="I62" i="14"/>
  <c r="J62" i="14" s="1"/>
  <c r="I63" i="14"/>
  <c r="J63" i="14" s="1"/>
  <c r="I64" i="14"/>
  <c r="J64" i="14" s="1"/>
  <c r="I65" i="14"/>
  <c r="J65" i="14" s="1"/>
  <c r="I66" i="14"/>
  <c r="J66" i="14" s="1"/>
  <c r="I67" i="14"/>
  <c r="J67" i="14" s="1"/>
  <c r="I68" i="14"/>
  <c r="J68" i="14" s="1"/>
  <c r="H69" i="14"/>
  <c r="F69" i="14"/>
  <c r="G69" i="14"/>
  <c r="Y2" i="6"/>
  <c r="X2" i="6"/>
  <c r="I69" i="14" l="1"/>
  <c r="J51" i="14"/>
  <c r="J69" i="14"/>
  <c r="G70" i="14"/>
  <c r="F70" i="14"/>
  <c r="H70" i="14"/>
  <c r="I70" i="14"/>
  <c r="C2" i="6"/>
  <c r="A2" i="6"/>
  <c r="J70" i="14" l="1"/>
  <c r="D15" i="10"/>
  <c r="C16" i="10"/>
  <c r="D16" i="10"/>
  <c r="C18" i="10"/>
  <c r="C19" i="10"/>
  <c r="D19" i="10"/>
  <c r="C20" i="10"/>
  <c r="C21" i="10"/>
  <c r="D21" i="10"/>
  <c r="C15" i="10"/>
  <c r="C10" i="10"/>
  <c r="C11" i="10"/>
  <c r="D11" i="10"/>
  <c r="C12" i="10"/>
  <c r="D12" i="10"/>
  <c r="C13" i="10"/>
  <c r="D13" i="10"/>
  <c r="C14" i="10"/>
  <c r="D14" i="10"/>
  <c r="D2" i="10"/>
  <c r="C3" i="10"/>
  <c r="D3" i="10"/>
  <c r="C4" i="10"/>
  <c r="D4" i="10"/>
  <c r="C5" i="10"/>
  <c r="D5" i="10"/>
  <c r="C6" i="10"/>
  <c r="D6" i="10"/>
  <c r="C7" i="10"/>
  <c r="D7" i="10"/>
  <c r="C8" i="10"/>
  <c r="D8" i="10"/>
  <c r="C9" i="10"/>
  <c r="D9" i="10"/>
  <c r="C2" i="10"/>
  <c r="G6" i="14"/>
  <c r="G7" i="14"/>
  <c r="G8" i="14"/>
  <c r="G9" i="14"/>
  <c r="G10" i="14"/>
  <c r="G11" i="14"/>
  <c r="G12" i="14"/>
  <c r="G13" i="14"/>
  <c r="G14" i="14"/>
  <c r="G15" i="14"/>
  <c r="G16" i="14"/>
  <c r="G17" i="14"/>
  <c r="G18" i="14"/>
  <c r="G19" i="14"/>
  <c r="G20" i="14"/>
  <c r="G5" i="14"/>
  <c r="F6" i="14"/>
  <c r="F7" i="14"/>
  <c r="F8" i="14"/>
  <c r="F9" i="14"/>
  <c r="F10" i="14"/>
  <c r="F11" i="14"/>
  <c r="F12" i="14"/>
  <c r="F13" i="14"/>
  <c r="F14" i="14"/>
  <c r="F15" i="14"/>
  <c r="F16" i="14"/>
  <c r="F17" i="14"/>
  <c r="F18" i="14"/>
  <c r="F19" i="14"/>
  <c r="F20" i="14"/>
  <c r="F5" i="14"/>
  <c r="E6" i="14"/>
  <c r="E7" i="14"/>
  <c r="E8" i="14"/>
  <c r="E9" i="14"/>
  <c r="E10" i="14"/>
  <c r="E11" i="14"/>
  <c r="E12" i="14"/>
  <c r="E13" i="14"/>
  <c r="E14" i="14"/>
  <c r="E15" i="14"/>
  <c r="E16" i="14"/>
  <c r="E17" i="14"/>
  <c r="E18" i="14"/>
  <c r="E19" i="14"/>
  <c r="E20" i="14"/>
  <c r="E5" i="14"/>
  <c r="J27" i="14"/>
  <c r="J28" i="14"/>
  <c r="J29" i="14"/>
  <c r="J30" i="14"/>
  <c r="J31" i="14"/>
  <c r="J32" i="14"/>
  <c r="J33" i="14"/>
  <c r="J34" i="14"/>
  <c r="J35" i="14"/>
  <c r="J36" i="14"/>
  <c r="J37" i="14"/>
  <c r="J38" i="14"/>
  <c r="J39" i="14"/>
  <c r="J40" i="14"/>
  <c r="J41" i="14"/>
  <c r="J42" i="14"/>
  <c r="J43" i="14"/>
  <c r="N22" i="14"/>
  <c r="O22" i="14"/>
  <c r="P22" i="14"/>
  <c r="N21" i="14"/>
  <c r="O21" i="14"/>
  <c r="P21" i="14"/>
  <c r="M22" i="14"/>
  <c r="M21" i="14"/>
  <c r="I6" i="14"/>
  <c r="I7" i="14"/>
  <c r="I8" i="14"/>
  <c r="I9" i="14"/>
  <c r="I10" i="14"/>
  <c r="I11" i="14"/>
  <c r="I12" i="14"/>
  <c r="I13" i="14"/>
  <c r="I14" i="14"/>
  <c r="I15" i="14"/>
  <c r="I16" i="14"/>
  <c r="I17" i="14"/>
  <c r="I18" i="14"/>
  <c r="I19" i="14"/>
  <c r="I20" i="14"/>
  <c r="I5" i="14"/>
  <c r="H6" i="14"/>
  <c r="H7" i="14"/>
  <c r="H8" i="14"/>
  <c r="H9" i="14"/>
  <c r="H10" i="14"/>
  <c r="H11" i="14"/>
  <c r="H12" i="14"/>
  <c r="H13" i="14"/>
  <c r="H14" i="14"/>
  <c r="H15" i="14"/>
  <c r="H16" i="14"/>
  <c r="H17" i="14"/>
  <c r="H18" i="14"/>
  <c r="H19" i="14"/>
  <c r="H20" i="14"/>
  <c r="H5" i="14"/>
  <c r="K50" i="14"/>
  <c r="K51" i="14"/>
  <c r="K52" i="14"/>
  <c r="K53" i="14"/>
  <c r="K54" i="14"/>
  <c r="K55" i="14"/>
  <c r="K56" i="14"/>
  <c r="K57" i="14"/>
  <c r="K58" i="14"/>
  <c r="K59" i="14"/>
  <c r="K60" i="14"/>
  <c r="K61" i="14"/>
  <c r="K62" i="14"/>
  <c r="K63" i="14"/>
  <c r="K64" i="14"/>
  <c r="K65" i="14"/>
  <c r="K66" i="14"/>
  <c r="K67" i="14"/>
  <c r="K68" i="14"/>
  <c r="K49" i="14"/>
  <c r="K27" i="14"/>
  <c r="K28" i="14"/>
  <c r="K29" i="14"/>
  <c r="K30" i="14"/>
  <c r="K31" i="14"/>
  <c r="K32" i="14"/>
  <c r="K33" i="14"/>
  <c r="K34" i="14"/>
  <c r="K35" i="14"/>
  <c r="K36" i="14"/>
  <c r="K37" i="14"/>
  <c r="K38" i="14"/>
  <c r="K39" i="14"/>
  <c r="K40" i="14"/>
  <c r="K41" i="14"/>
  <c r="K42" i="14"/>
  <c r="K43" i="14"/>
  <c r="K26" i="14"/>
  <c r="K6" i="14"/>
  <c r="K7" i="14"/>
  <c r="K8" i="14"/>
  <c r="K9" i="14"/>
  <c r="K10" i="14"/>
  <c r="K11" i="14"/>
  <c r="K12" i="14"/>
  <c r="K13" i="14"/>
  <c r="K14" i="14"/>
  <c r="K15" i="14"/>
  <c r="K16" i="14"/>
  <c r="K17" i="14"/>
  <c r="K18" i="14"/>
  <c r="K19" i="14"/>
  <c r="K20" i="14"/>
  <c r="K5" i="14"/>
  <c r="K25" i="12"/>
  <c r="K26" i="12"/>
  <c r="K27" i="12"/>
  <c r="K28" i="12"/>
  <c r="K29" i="12"/>
  <c r="K30" i="12"/>
  <c r="K31" i="12"/>
  <c r="K32" i="12"/>
  <c r="K33" i="12"/>
  <c r="K34" i="12"/>
  <c r="K35" i="12"/>
  <c r="K36" i="12"/>
  <c r="K37" i="12"/>
  <c r="K38" i="12"/>
  <c r="K39" i="12"/>
  <c r="K40" i="12"/>
  <c r="K41" i="12"/>
  <c r="K42" i="12"/>
  <c r="K7" i="12"/>
  <c r="K8" i="12"/>
  <c r="K9" i="12"/>
  <c r="K10" i="12"/>
  <c r="K11" i="12"/>
  <c r="K12" i="12"/>
  <c r="K13" i="12"/>
  <c r="K14" i="12"/>
  <c r="K15" i="12"/>
  <c r="K16" i="12"/>
  <c r="K17" i="12"/>
  <c r="K18" i="12"/>
  <c r="K19" i="12"/>
  <c r="K20" i="12"/>
  <c r="K21" i="12"/>
  <c r="K47" i="12"/>
  <c r="K48" i="12"/>
  <c r="K49" i="12"/>
  <c r="K50" i="12"/>
  <c r="K51" i="12"/>
  <c r="K52" i="12"/>
  <c r="K53" i="12"/>
  <c r="K54" i="12"/>
  <c r="K55" i="12"/>
  <c r="K56" i="12"/>
  <c r="K57" i="12"/>
  <c r="K58" i="12"/>
  <c r="K59" i="12"/>
  <c r="K60" i="12"/>
  <c r="K61" i="12"/>
  <c r="K62" i="12"/>
  <c r="K63" i="12"/>
  <c r="K64" i="12"/>
  <c r="K65" i="12"/>
  <c r="K46" i="12"/>
  <c r="K6" i="12"/>
  <c r="Q22" i="14" l="1"/>
  <c r="Q72" i="14" s="1"/>
  <c r="L112" i="9" s="1"/>
  <c r="I44" i="14"/>
  <c r="J44" i="14" s="1"/>
  <c r="J26" i="14"/>
  <c r="J5" i="14"/>
  <c r="Q21" i="14"/>
  <c r="Q71" i="14" s="1"/>
  <c r="L111" i="9" s="1"/>
  <c r="Z2" i="6" s="1"/>
  <c r="J19" i="14"/>
  <c r="J15" i="14"/>
  <c r="J11" i="14"/>
  <c r="J6" i="14"/>
  <c r="J7" i="14"/>
  <c r="I22" i="14"/>
  <c r="J18" i="14"/>
  <c r="J14" i="14"/>
  <c r="J10" i="14"/>
  <c r="J17" i="14"/>
  <c r="J13" i="14"/>
  <c r="J9" i="14"/>
  <c r="J20" i="14"/>
  <c r="J16" i="14"/>
  <c r="J12" i="14"/>
  <c r="J8" i="14"/>
  <c r="I45" i="14"/>
  <c r="J45" i="14" s="1"/>
  <c r="D10" i="10"/>
  <c r="D20" i="10"/>
  <c r="D18" i="10"/>
  <c r="D17" i="10"/>
  <c r="C17" i="10"/>
  <c r="F22" i="14"/>
  <c r="G22" i="14"/>
  <c r="H22" i="14"/>
  <c r="G21" i="14"/>
  <c r="I21" i="14"/>
  <c r="E22" i="14"/>
  <c r="E21" i="14"/>
  <c r="H21" i="14"/>
  <c r="F21" i="14"/>
  <c r="D62" i="9"/>
  <c r="F62" i="9"/>
  <c r="H62" i="9"/>
  <c r="D63" i="9"/>
  <c r="F63" i="9"/>
  <c r="H63" i="9"/>
  <c r="D64" i="9"/>
  <c r="F64" i="9"/>
  <c r="H64" i="9"/>
  <c r="D65" i="9"/>
  <c r="F65" i="9"/>
  <c r="H65" i="9"/>
  <c r="D66" i="9"/>
  <c r="F66" i="9"/>
  <c r="H66" i="9"/>
  <c r="D67" i="9"/>
  <c r="F67" i="9"/>
  <c r="H67" i="9"/>
  <c r="D68" i="9"/>
  <c r="F68" i="9"/>
  <c r="H68" i="9"/>
  <c r="D69" i="9"/>
  <c r="F69" i="9"/>
  <c r="H69" i="9"/>
  <c r="D70" i="9"/>
  <c r="F70" i="9"/>
  <c r="H70" i="9"/>
  <c r="D71" i="9"/>
  <c r="F71" i="9"/>
  <c r="H71" i="9"/>
  <c r="B63" i="9"/>
  <c r="B64" i="9"/>
  <c r="B65" i="9"/>
  <c r="B66" i="9"/>
  <c r="B67" i="9"/>
  <c r="B69" i="9"/>
  <c r="B70" i="9"/>
  <c r="B71" i="9"/>
  <c r="B62" i="9"/>
  <c r="B50" i="9"/>
  <c r="D50" i="9"/>
  <c r="F50" i="9"/>
  <c r="H50" i="9"/>
  <c r="B51" i="9"/>
  <c r="D51" i="9"/>
  <c r="F51" i="9"/>
  <c r="H51" i="9"/>
  <c r="B52" i="9"/>
  <c r="D52" i="9"/>
  <c r="F52" i="9"/>
  <c r="H52" i="9"/>
  <c r="B53" i="9"/>
  <c r="D53" i="9"/>
  <c r="F53" i="9"/>
  <c r="H53" i="9"/>
  <c r="B54" i="9"/>
  <c r="D54" i="9"/>
  <c r="F54" i="9"/>
  <c r="H54" i="9"/>
  <c r="B55" i="9"/>
  <c r="D55" i="9"/>
  <c r="F55" i="9"/>
  <c r="H55" i="9"/>
  <c r="B56" i="9"/>
  <c r="D56" i="9"/>
  <c r="F56" i="9"/>
  <c r="H56" i="9"/>
  <c r="B57" i="9"/>
  <c r="D57" i="9"/>
  <c r="F57" i="9"/>
  <c r="H57" i="9"/>
  <c r="B58" i="9"/>
  <c r="D58" i="9"/>
  <c r="F58" i="9"/>
  <c r="H58" i="9"/>
  <c r="D49" i="9"/>
  <c r="F49" i="9"/>
  <c r="H49" i="9"/>
  <c r="B49" i="9"/>
  <c r="H60" i="7"/>
  <c r="F60" i="7"/>
  <c r="D60" i="7"/>
  <c r="H47" i="7"/>
  <c r="F47" i="7"/>
  <c r="D47" i="7"/>
  <c r="N111" i="9" l="1"/>
  <c r="AB2" i="6" s="1"/>
  <c r="AA2" i="6"/>
  <c r="F105" i="7"/>
  <c r="D105" i="7"/>
  <c r="J21" i="14"/>
  <c r="J71" i="14" s="1"/>
  <c r="J22" i="14"/>
  <c r="J72" i="14" s="1"/>
  <c r="F48" i="9"/>
  <c r="D48" i="9"/>
  <c r="H48" i="9"/>
  <c r="H61" i="9"/>
  <c r="F61" i="9"/>
  <c r="D61" i="9"/>
  <c r="D108" i="7" l="1"/>
  <c r="D109" i="9" s="1"/>
  <c r="D106" i="9"/>
  <c r="F108" i="7"/>
  <c r="F109" i="9" s="1"/>
  <c r="F106" i="9"/>
  <c r="Q2" i="6"/>
  <c r="W2" i="6"/>
  <c r="R2" i="6"/>
  <c r="A15" i="7"/>
  <c r="A14" i="7"/>
  <c r="D110" i="7" l="1"/>
  <c r="D111" i="9" s="1"/>
  <c r="F110" i="7"/>
  <c r="F111" i="9" s="1"/>
  <c r="A38" i="9"/>
  <c r="A36" i="9"/>
  <c r="A33" i="9"/>
  <c r="P2" i="6" s="1"/>
  <c r="F26" i="9"/>
  <c r="H26" i="9"/>
  <c r="F27" i="9"/>
  <c r="H27" i="9"/>
  <c r="F28" i="9"/>
  <c r="H28" i="9"/>
  <c r="F29" i="9"/>
  <c r="H29" i="9"/>
  <c r="F30" i="9"/>
  <c r="H30" i="9"/>
  <c r="D27" i="9"/>
  <c r="D28" i="9"/>
  <c r="D29" i="9"/>
  <c r="D30" i="9"/>
  <c r="C27" i="9"/>
  <c r="C28" i="9"/>
  <c r="C29" i="9"/>
  <c r="C30" i="9"/>
  <c r="B27" i="9"/>
  <c r="B28" i="9"/>
  <c r="B29" i="9"/>
  <c r="B30" i="9"/>
  <c r="A22" i="9"/>
  <c r="N2" i="6" s="1"/>
  <c r="A19" i="9"/>
  <c r="M2" i="6" s="1"/>
  <c r="V2" i="6" l="1"/>
  <c r="O2" i="6"/>
  <c r="B12" i="9"/>
  <c r="H15" i="9"/>
  <c r="H14" i="9"/>
  <c r="F15" i="9"/>
  <c r="F14" i="9"/>
  <c r="F2" i="6" s="1"/>
  <c r="D15" i="9"/>
  <c r="L15" i="9" s="1"/>
  <c r="D14" i="9"/>
  <c r="L14" i="9" s="1"/>
  <c r="C15" i="9"/>
  <c r="K15" i="9" s="1"/>
  <c r="C14" i="9"/>
  <c r="B15" i="9"/>
  <c r="J15" i="9" s="1"/>
  <c r="B14" i="9"/>
  <c r="B5" i="9"/>
  <c r="B6" i="9"/>
  <c r="B7" i="9"/>
  <c r="J7" i="9" s="1"/>
  <c r="B8" i="9"/>
  <c r="B9" i="9"/>
  <c r="B10" i="9"/>
  <c r="J2" i="6" s="1"/>
  <c r="B11" i="9"/>
  <c r="K2" i="6" s="1"/>
  <c r="B4" i="9"/>
  <c r="K12" i="9"/>
  <c r="J10" i="9"/>
  <c r="A39" i="9"/>
  <c r="A37" i="9"/>
  <c r="A35" i="9"/>
  <c r="A34" i="9"/>
  <c r="A32" i="9"/>
  <c r="A31" i="9"/>
  <c r="A24" i="9"/>
  <c r="A23" i="9"/>
  <c r="A21" i="9"/>
  <c r="A20" i="9"/>
  <c r="A18" i="9"/>
  <c r="A6" i="8"/>
  <c r="C3" i="8"/>
  <c r="A35" i="7"/>
  <c r="A37" i="7"/>
  <c r="A39" i="7"/>
  <c r="A24" i="7"/>
  <c r="J9" i="9" l="1"/>
  <c r="I2" i="6"/>
  <c r="D2" i="6"/>
  <c r="J6" i="9"/>
  <c r="G2" i="6"/>
  <c r="K14" i="9"/>
  <c r="E2" i="6"/>
  <c r="J8" i="9"/>
  <c r="H2" i="6"/>
  <c r="J14" i="9"/>
  <c r="J4" i="9"/>
  <c r="B2" i="6"/>
  <c r="J5" i="9"/>
  <c r="J11" i="9"/>
  <c r="J12" i="9"/>
  <c r="A32" i="7"/>
  <c r="A34" i="7"/>
  <c r="A31" i="7"/>
  <c r="A21" i="7"/>
  <c r="A23" i="7"/>
  <c r="A117" i="7"/>
</calcChain>
</file>

<file path=xl/sharedStrings.xml><?xml version="1.0" encoding="utf-8"?>
<sst xmlns="http://schemas.openxmlformats.org/spreadsheetml/2006/main" count="719" uniqueCount="303">
  <si>
    <t>Instructions</t>
  </si>
  <si>
    <t>Utilisez les champs "Commentaires" pour décrire et/ou préciser les chiffres</t>
  </si>
  <si>
    <t>Rue &amp; N°</t>
  </si>
  <si>
    <t>Ville</t>
  </si>
  <si>
    <t>Numéro postal</t>
  </si>
  <si>
    <t>Signature individuelle</t>
  </si>
  <si>
    <t>Signature collective</t>
  </si>
  <si>
    <t>Type de signature:</t>
  </si>
  <si>
    <t>e-mail</t>
  </si>
  <si>
    <t>n° telephone</t>
  </si>
  <si>
    <t>Type signature</t>
  </si>
  <si>
    <t>Fonction</t>
  </si>
  <si>
    <t>Des instructions détaillées sont en face de chaque section</t>
  </si>
  <si>
    <t>N° CHE</t>
  </si>
  <si>
    <t>Date de fondation</t>
  </si>
  <si>
    <t>DAS</t>
  </si>
  <si>
    <t>nb caractères</t>
  </si>
  <si>
    <t>ok</t>
  </si>
  <si>
    <t>01_Horlogerie</t>
  </si>
  <si>
    <t>02_Industrie du luxe</t>
  </si>
  <si>
    <t>03_Industrie des machines</t>
  </si>
  <si>
    <t>04_Industrie des dispositifs médicaux</t>
  </si>
  <si>
    <t>05_Industrie pharmaceutique</t>
  </si>
  <si>
    <t>06_Electronique et microélectronique</t>
  </si>
  <si>
    <t>07_Informatique et télécommunications</t>
  </si>
  <si>
    <t>08_Energies renouvelables</t>
  </si>
  <si>
    <t>09_Industrie agro-alimentaire</t>
  </si>
  <si>
    <t>10_Services stratégiques et financiers</t>
  </si>
  <si>
    <t>11_Tourisme</t>
  </si>
  <si>
    <t>12_Autres</t>
  </si>
  <si>
    <t>13_NA</t>
  </si>
  <si>
    <t>Innovation</t>
  </si>
  <si>
    <t>Indiquer les noms &amp; prénoms fonctions e-mail et téléphone des dirgeants dans les cases correspondantes.
En cas de double signature indiquer en premier la personne à contacter par le NECO.</t>
  </si>
  <si>
    <t>Analyse NECO Projet N°</t>
  </si>
  <si>
    <t>Nom</t>
  </si>
  <si>
    <t>Prénom</t>
  </si>
  <si>
    <t>correction SAP</t>
  </si>
  <si>
    <t>Données CREG/RC</t>
  </si>
  <si>
    <t>Proposition</t>
  </si>
  <si>
    <t>Visa</t>
  </si>
  <si>
    <t>Décision</t>
  </si>
  <si>
    <t>Positive</t>
  </si>
  <si>
    <t>Négative</t>
  </si>
  <si>
    <t>Lieu:</t>
  </si>
  <si>
    <t>Date</t>
  </si>
  <si>
    <t>Nom prénom représentant</t>
  </si>
  <si>
    <t>Pas bon</t>
  </si>
  <si>
    <t>check</t>
  </si>
  <si>
    <t>ok?</t>
  </si>
  <si>
    <t>IDE</t>
  </si>
  <si>
    <t>Rue</t>
  </si>
  <si>
    <t>NP</t>
  </si>
  <si>
    <t>Localité</t>
  </si>
  <si>
    <t>Date Demande</t>
  </si>
  <si>
    <t>Retenu</t>
  </si>
  <si>
    <t>Oui</t>
  </si>
  <si>
    <t>Non</t>
  </si>
  <si>
    <t>Appel à projets ECOPROX - Canevas pour solliciter un soutien financier</t>
  </si>
  <si>
    <t>Titre projet</t>
  </si>
  <si>
    <t>Porteur du projet</t>
  </si>
  <si>
    <t>Qualité du porteur</t>
  </si>
  <si>
    <t>Type de porteur</t>
  </si>
  <si>
    <t>Personne individuelle</t>
  </si>
  <si>
    <t>SA, Sàrl, Société en nom propre, Société en nom collectif</t>
  </si>
  <si>
    <t>Association</t>
  </si>
  <si>
    <t>Société coopérative</t>
  </si>
  <si>
    <t>Commune</t>
  </si>
  <si>
    <t>Groupement</t>
  </si>
  <si>
    <t>Personnes habilitées à signer</t>
  </si>
  <si>
    <t>Donner un titre simple et évocateur</t>
  </si>
  <si>
    <t>Titre du projet et données de contact</t>
  </si>
  <si>
    <t xml:space="preserve">Décrire brièvement dans quel contexte s'inscrit le projet, quelle est la problématique et les hypothèses de départ. </t>
  </si>
  <si>
    <t>Décrire ce que vous souhaitez mettre en œuvre</t>
  </si>
  <si>
    <t>Entité</t>
  </si>
  <si>
    <t>Partenaires</t>
  </si>
  <si>
    <t xml:space="preserve">Le produit créé doit avoir des rétombées économiques significatives sous l'angle de l'économie de proximité. Ces éléments doivent être estimés (quantifiés). </t>
  </si>
  <si>
    <t>Objectifs ECOPROX</t>
  </si>
  <si>
    <t>1.     Renforcer l’économie de proximité de manière générale (valeur ajoutée captée localement)</t>
  </si>
  <si>
    <t>2.     Dynamiser les centres des villes et des villages</t>
  </si>
  <si>
    <t>3.     Assurer l’accessibilité des produits et des services dans les localités</t>
  </si>
  <si>
    <t>4.     Promouvoir le réflexe local auprès de la population, des entreprises</t>
  </si>
  <si>
    <t>5.     Stimuler les partenariats et la collaboration entre les acteurs de l’économie de proximité</t>
  </si>
  <si>
    <t>1. TITRE DU PROJET ET DONNEES DE CONTACT</t>
  </si>
  <si>
    <t>2. DESCRIPTION SOMMAIRE DU PROJET</t>
  </si>
  <si>
    <t>Montant (CHF TTC)</t>
  </si>
  <si>
    <t>Garantie financement</t>
  </si>
  <si>
    <t>But</t>
  </si>
  <si>
    <t>Qui finance ?</t>
  </si>
  <si>
    <t>Qui exécute ?</t>
  </si>
  <si>
    <t>Quel produit créé ?</t>
  </si>
  <si>
    <t>Quels groupes-cibles ?</t>
  </si>
  <si>
    <t>Effet sur les groupes-cibles (comment les gens utilisent le produit/la prestation créé(e)</t>
  </si>
  <si>
    <t>Indicateurs</t>
  </si>
  <si>
    <t>Détermination</t>
  </si>
  <si>
    <t>Appel à projets ECOPROX - Modèle d'efficacité</t>
  </si>
  <si>
    <t xml:space="preserve">Titre du projet:  </t>
  </si>
  <si>
    <r>
      <t xml:space="preserve">Le coût total du projet est de </t>
    </r>
    <r>
      <rPr>
        <b/>
        <sz val="8"/>
        <color rgb="FFFF0000"/>
        <rFont val="Arial"/>
        <family val="2"/>
      </rPr>
      <t xml:space="preserve">XXX.- </t>
    </r>
    <r>
      <rPr>
        <sz val="8"/>
        <rFont val="Arial"/>
        <family val="2"/>
      </rPr>
      <t xml:space="preserve">CHF, dont </t>
    </r>
    <r>
      <rPr>
        <b/>
        <sz val="8"/>
        <color rgb="FFFF0000"/>
        <rFont val="Arial"/>
        <family val="2"/>
      </rPr>
      <t>XXX.-</t>
    </r>
    <r>
      <rPr>
        <sz val="8"/>
        <rFont val="Arial"/>
        <family val="2"/>
      </rPr>
      <t xml:space="preserve"> CHF de fonds propres et </t>
    </r>
    <r>
      <rPr>
        <b/>
        <sz val="8"/>
        <color rgb="FFFF0000"/>
        <rFont val="Arial"/>
        <family val="2"/>
      </rPr>
      <t>XXX.</t>
    </r>
    <r>
      <rPr>
        <sz val="8"/>
        <rFont val="Arial"/>
        <family val="2"/>
      </rPr>
      <t xml:space="preserve">- CHF d’aide à fonds perdus dans le cadre du 2e appel à projet Economie de proximité.    </t>
    </r>
  </si>
  <si>
    <r>
      <t xml:space="preserve">Fonds propres: 
</t>
    </r>
    <r>
      <rPr>
        <b/>
        <sz val="8"/>
        <color rgb="FFFF0000"/>
        <rFont val="Arial"/>
        <family val="2"/>
      </rPr>
      <t xml:space="preserve">• Poste 1: XXX.- CHF
• Poste 2: XXX.- CHF
• Poste 3: XXX.- CHF
• Poste 4: XXX.- CHF
• etc. </t>
    </r>
  </si>
  <si>
    <t>Brève description du porteur de projet</t>
  </si>
  <si>
    <t>Sera rempli par le NECO</t>
  </si>
  <si>
    <t>Produit créé ou étapes de conception du produit</t>
  </si>
  <si>
    <t xml:space="preserve">Définir ce qui est nécessaire à la création du produit (p.ex:mandat, prototype, protocolle, etc). </t>
  </si>
  <si>
    <t>Définir les groupes-cibles</t>
  </si>
  <si>
    <t>Définir les effets sur les groupes-cibles</t>
  </si>
  <si>
    <t>Check2</t>
  </si>
  <si>
    <t>Colonne1</t>
  </si>
  <si>
    <t>Colonne2</t>
  </si>
  <si>
    <t>Choisir parmi la liste déroulante.</t>
  </si>
  <si>
    <t>Commentaires, analyse NECO</t>
  </si>
  <si>
    <t>Appréciation</t>
  </si>
  <si>
    <t>Pertinent</t>
  </si>
  <si>
    <t>Peu pertinent</t>
  </si>
  <si>
    <t>Pas pertinent</t>
  </si>
  <si>
    <t>Partenariats solides</t>
  </si>
  <si>
    <t>Partenariats faibles</t>
  </si>
  <si>
    <t>Absence de partenariats</t>
  </si>
  <si>
    <t>Concurrence</t>
  </si>
  <si>
    <t>Approche innovante</t>
  </si>
  <si>
    <t>Déclinaison locale d'expérience menée ailleurs</t>
  </si>
  <si>
    <t>Pas d'innovation</t>
  </si>
  <si>
    <t>Conccurence</t>
  </si>
  <si>
    <t>A vérifier</t>
  </si>
  <si>
    <t>Distorsion</t>
  </si>
  <si>
    <t>OK</t>
  </si>
  <si>
    <t>Ampleur, qualité, pérennité de la contribution aux objectifs</t>
  </si>
  <si>
    <t>Projet répondant pleinement aux objectifs ECOPROX</t>
  </si>
  <si>
    <t>Projet répondant partiellement aux objectifs ECOPROX</t>
  </si>
  <si>
    <t>Projet ne répondant pas aux objectifes ECOPROX</t>
  </si>
  <si>
    <t>Eligibilité</t>
  </si>
  <si>
    <t>A consolider</t>
  </si>
  <si>
    <t>Eligible</t>
  </si>
  <si>
    <t>Non éligible</t>
  </si>
  <si>
    <t>Subsidiarité</t>
  </si>
  <si>
    <t>Principe impulsion et degré de nécessité</t>
  </si>
  <si>
    <t>Effet de levier</t>
  </si>
  <si>
    <t>Pourcentage</t>
  </si>
  <si>
    <t>Besoin ciblé</t>
  </si>
  <si>
    <t>Besoin non ciblé</t>
  </si>
  <si>
    <t>Part. financiers locaux principaux</t>
  </si>
  <si>
    <t>Autres partenaires financiers</t>
  </si>
  <si>
    <t>Part. financiers cantonaux principaux</t>
  </si>
  <si>
    <t>Merci de renvoyer votre demande complète (seul le format Excel est autorisé; des annexes PDF sont possibles)</t>
  </si>
  <si>
    <t>Appel à projets</t>
  </si>
  <si>
    <t>Développer l’économie de proximité</t>
  </si>
  <si>
    <t>Canevas pour solliciter un soutien financier</t>
  </si>
  <si>
    <t xml:space="preserve">Le num. CHE concerne uniquement les porteurs de projet inscrits au registre du commerce. </t>
  </si>
  <si>
    <t>Soutien demandé dans le cadre du présent appel à projets ECOPROX 
Attention : un montant maximal de 50'000 CHF peut être demandé. Une contribution au moins équivalente doit être apportée par les porteurs,  partenaires ou tierce partie au projet.</t>
  </si>
  <si>
    <t>Nature juridique du porteur de projet</t>
  </si>
  <si>
    <r>
      <t>La nature juridique du porteur de projet doit être</t>
    </r>
    <r>
      <rPr>
        <b/>
        <sz val="9"/>
        <rFont val="Arial"/>
        <family val="2"/>
      </rPr>
      <t xml:space="preserve"> choisie dans la liste déroulante</t>
    </r>
    <r>
      <rPr>
        <sz val="9"/>
        <rFont val="Arial"/>
        <family val="2"/>
      </rPr>
      <t xml:space="preserve">. L'entité responsable du projet et représente les autres acteurs impliqués dans la mise en œuvre. </t>
    </r>
  </si>
  <si>
    <t>Rappel du concept des appels à projets ECOPROX</t>
  </si>
  <si>
    <t xml:space="preserve">Outre ces aspects, les projets seront analysés à l’aune de critères transversaux et financiers décrits ci-après. Des critères spécifiques aux typologies de projet renforcent l’analyse.  </t>
  </si>
  <si>
    <t xml:space="preserve">Arguments en faveur de son soutien, par exemple :
• Aspects novateurs ou bonne pratique transposée ailleurs ?
• Arguments pour la qualité et crédibilité du projet ;
• Quelle contribution au développement durable (environnement, social et économie) ?
• Quels effets de leviers ? La commune est-elle impliquée ?
• Pourquoi le soutien sera réellement nécessaire ?
• Est-ce que le projet est cohérent avec les accords de positionnement stratégique ( et/ou le programme de législature ?)
</t>
  </si>
  <si>
    <r>
      <t xml:space="preserve">Mentionner les entités et personnes qui sont parties prenantes du projet. Il s'agit de mentionner ici les entités qui </t>
    </r>
    <r>
      <rPr>
        <b/>
        <sz val="9"/>
        <color rgb="FF002060"/>
        <rFont val="Arial"/>
        <family val="2"/>
      </rPr>
      <t>participent activement au développement, financement ou diffusion du produit et/ou service.</t>
    </r>
    <r>
      <rPr>
        <b/>
        <u/>
        <sz val="9"/>
        <color rgb="FF002060"/>
        <rFont val="Arial"/>
        <family val="2"/>
      </rPr>
      <t xml:space="preserve"> Il ne s'agit pas de sous-traitants ou mandataires. </t>
    </r>
    <r>
      <rPr>
        <sz val="9"/>
        <color rgb="FF002060"/>
        <rFont val="Arial"/>
        <family val="2"/>
      </rPr>
      <t xml:space="preserve">
Les personnes mentionnées seront contactées pour s'assurer de la qualité du partenariat. 
Seuls les projets impliquant plusieurs partenaires qualifiés et avérés seront soutenus. </t>
    </r>
  </si>
  <si>
    <r>
      <rPr>
        <b/>
        <sz val="9"/>
        <color theme="9" tint="-0.249977111117893"/>
        <rFont val="Arial"/>
        <family val="2"/>
      </rPr>
      <t>ECOPROX</t>
    </r>
    <r>
      <rPr>
        <b/>
        <sz val="9"/>
        <rFont val="Arial"/>
        <family val="2"/>
      </rPr>
      <t xml:space="preserve"> </t>
    </r>
    <r>
      <rPr>
        <sz val="9"/>
        <color theme="0"/>
        <rFont val="Arial"/>
        <family val="2"/>
      </rPr>
      <t xml:space="preserve">est un programme lancé par le Conseil d’État pour cofinancer plusieurs projets qui favorisent le commerce de proximité, dynamisent les centres des villes et villages, promeuvent la consommation locale ou encore stimulent les partenariats. </t>
    </r>
  </si>
  <si>
    <r>
      <rPr>
        <b/>
        <sz val="9"/>
        <color theme="9" tint="-0.249977111117893"/>
        <rFont val="Arial"/>
        <family val="2"/>
      </rPr>
      <t>Conditions d’éligibilité:</t>
    </r>
    <r>
      <rPr>
        <b/>
        <sz val="9"/>
        <color theme="0"/>
        <rFont val="Arial"/>
        <family val="2"/>
      </rPr>
      <t xml:space="preserve"> </t>
    </r>
    <r>
      <rPr>
        <sz val="9"/>
        <color theme="0"/>
        <rFont val="Arial"/>
        <family val="2"/>
      </rPr>
      <t>Les projets doivent répondre aux objectifs visés par le programme ECOPROX et démontrer leur plus-value en termes de retombées économiques à l’échelle loca</t>
    </r>
    <r>
      <rPr>
        <b/>
        <sz val="9"/>
        <color theme="0"/>
        <rFont val="Arial"/>
        <family val="2"/>
      </rPr>
      <t>le. Seuls les projets ayant une composante partenariale intégrée (portage du projet par plusieurs acteurs, aspects collaboratifs et coopératifs) qui va au-delà du rapport de sous-traitance feront l’objet d’une analyse</t>
    </r>
    <r>
      <rPr>
        <sz val="9"/>
        <color theme="0"/>
        <rFont val="Arial"/>
        <family val="2"/>
      </rPr>
      <t xml:space="preserve">. Un budget prévisionnel étayé est en outre demandé. </t>
    </r>
  </si>
  <si>
    <t>Entitté porteur de projet et personne de contact</t>
  </si>
  <si>
    <r>
      <t xml:space="preserve">Choisir un objectif parmis la </t>
    </r>
    <r>
      <rPr>
        <b/>
        <sz val="9"/>
        <color rgb="FF002060"/>
        <rFont val="Arial"/>
        <family val="2"/>
      </rPr>
      <t>liste déroulante.</t>
    </r>
    <r>
      <rPr>
        <sz val="9"/>
        <color rgb="FF002060"/>
        <rFont val="Arial"/>
        <family val="2"/>
      </rPr>
      <t xml:space="preserve"> </t>
    </r>
  </si>
  <si>
    <r>
      <t xml:space="preserve">Indiquer tous les revenus relatifs au lancement du  projet, dont notamment: 
• Fonds propres
• Fonds de tiers (crowfounding, sponsors privés, etc.)
• Fonds publics (évt. soutien communal, autres fonds publics </t>
    </r>
    <r>
      <rPr>
        <b/>
        <sz val="9"/>
        <color rgb="FF002060"/>
        <rFont val="Arial"/>
        <family val="2"/>
      </rPr>
      <t>hors soutien ECOPROX dans le cadre de l'appel à projet</t>
    </r>
    <r>
      <rPr>
        <sz val="9"/>
        <color rgb="FF002060"/>
        <rFont val="Arial"/>
        <family val="2"/>
      </rPr>
      <t>)
La garantie de financement est à mentionner en % de chance que celle-ci soit versée (estimation du porteur de projet) à</t>
    </r>
    <r>
      <rPr>
        <b/>
        <sz val="9"/>
        <color rgb="FF002060"/>
        <rFont val="Arial"/>
        <family val="2"/>
      </rPr>
      <t xml:space="preserve"> choisir parmi la liste déroulante. </t>
    </r>
    <r>
      <rPr>
        <sz val="9"/>
        <color rgb="FF002060"/>
        <rFont val="Arial"/>
        <family val="2"/>
      </rPr>
      <t xml:space="preserve">
</t>
    </r>
  </si>
  <si>
    <r>
      <t xml:space="preserve"> 
</t>
    </r>
    <r>
      <rPr>
        <b/>
        <sz val="10"/>
        <rFont val="Arial"/>
        <family val="2"/>
      </rPr>
      <t>DÉPARTEMENT DE L'ÉCONOMIE
DE LA SÉCURITÉ ET DE LA CULTURE</t>
    </r>
    <r>
      <rPr>
        <sz val="10"/>
        <rFont val="Arial"/>
        <family val="2"/>
      </rPr>
      <t xml:space="preserve">
</t>
    </r>
    <r>
      <rPr>
        <sz val="9"/>
        <rFont val="Arial"/>
        <family val="2"/>
      </rPr>
      <t>SERVICE DE L'ÉCONOMIE</t>
    </r>
    <r>
      <rPr>
        <sz val="10"/>
        <rFont val="Arial"/>
        <family val="2"/>
      </rPr>
      <t xml:space="preserve">
</t>
    </r>
  </si>
  <si>
    <t>3. Finance</t>
  </si>
  <si>
    <t xml:space="preserve">Libellé </t>
  </si>
  <si>
    <t>Charges de fonctionnement</t>
  </si>
  <si>
    <t>Revenus de fonctionnement</t>
  </si>
  <si>
    <t>Budgets de fonctionnement</t>
  </si>
  <si>
    <r>
      <t>Indiquer toutes les charges de</t>
    </r>
    <r>
      <rPr>
        <b/>
        <u/>
        <sz val="9"/>
        <rFont val="Arial"/>
        <family val="2"/>
      </rPr>
      <t xml:space="preserve"> fonctionnement</t>
    </r>
    <r>
      <rPr>
        <sz val="9"/>
        <rFont val="Arial"/>
        <family val="2"/>
      </rPr>
      <t xml:space="preserve"> inhérentes au projet pour les 3 prochaines années.  10 lignes sont à dispositions, nous vous invitons à synthétiser cas échéant. 
Ces éléments  sont de nature à évaluer la pérennité de la structure. </t>
    </r>
  </si>
  <si>
    <r>
      <t xml:space="preserve">Indiquer tous les revenus de </t>
    </r>
    <r>
      <rPr>
        <b/>
        <u/>
        <sz val="9"/>
        <rFont val="Arial"/>
        <family val="2"/>
      </rPr>
      <t>fonctionnement</t>
    </r>
    <r>
      <rPr>
        <sz val="9"/>
        <rFont val="Arial"/>
        <family val="2"/>
      </rPr>
      <t xml:space="preserve"> relatifs au lancement du  projet, dont notamment: 
• Fonds propres
• Fonds de tiers (crowfounding, sponsors privés, etc.)
• Fonds publics (évt. soutien communal, autres fonds publics </t>
    </r>
    <r>
      <rPr>
        <b/>
        <sz val="9"/>
        <rFont val="Arial"/>
        <family val="2"/>
      </rPr>
      <t>hors soutien ECOPROX dans le cadre de l'appel à projet</t>
    </r>
    <r>
      <rPr>
        <sz val="9"/>
        <rFont val="Arial"/>
        <family val="2"/>
      </rPr>
      <t xml:space="preserve">)
Ces éléments sont de nature à évaluer la pérnnité de la structure. 
</t>
    </r>
  </si>
  <si>
    <t xml:space="preserve">Indiquer tous les investissements  inhérentes au projet et pour la période de soutien ECOPROX (2 ans). 10 lignes sont à dispositions, nous vous invitons à synthétiser cas échéant. </t>
  </si>
  <si>
    <t>Budget</t>
  </si>
  <si>
    <t>Budget équilibré</t>
  </si>
  <si>
    <t>Budget déficitaire</t>
  </si>
  <si>
    <t>Budget excédentaire</t>
  </si>
  <si>
    <r>
      <rPr>
        <b/>
        <sz val="9"/>
        <color theme="9" tint="-0.249977111117893"/>
        <rFont val="Arial"/>
        <family val="2"/>
      </rPr>
      <t xml:space="preserve">Soutien financier: </t>
    </r>
    <r>
      <rPr>
        <sz val="9"/>
        <color theme="0"/>
        <rFont val="Arial"/>
        <family val="2"/>
      </rPr>
      <t xml:space="preserve">un soutien de max. 50’000.- CHF par projet, représentant max. 50% des investissements peut être accordé. Pour cet appel à projets, une enveloppe globale de 150’000.- à 200’000.- CHF sera mise à disposition. </t>
    </r>
  </si>
  <si>
    <t>Economie</t>
  </si>
  <si>
    <t>-</t>
  </si>
  <si>
    <t>Commentaires</t>
  </si>
  <si>
    <t>Attractivité économique</t>
  </si>
  <si>
    <r>
      <t>Eco1</t>
    </r>
    <r>
      <rPr>
        <sz val="10"/>
        <rFont val="Arial"/>
        <family val="2"/>
      </rPr>
      <t>: Est-ce que l'attractivité économique du Canton est améliorée ?</t>
    </r>
  </si>
  <si>
    <r>
      <t>Eco2</t>
    </r>
    <r>
      <rPr>
        <sz val="10"/>
        <rFont val="Arial"/>
        <family val="2"/>
      </rPr>
      <t>: Est-ce que l'innovation économique est renforcée ?</t>
    </r>
  </si>
  <si>
    <t>Investissements</t>
  </si>
  <si>
    <r>
      <t xml:space="preserve">Eco3: </t>
    </r>
    <r>
      <rPr>
        <sz val="10"/>
        <rFont val="Arial"/>
        <family val="2"/>
      </rPr>
      <t>Des investissements avec plus-value économique pour le Canton ou des tiers sont-ils faits ?</t>
    </r>
  </si>
  <si>
    <t>Emplois</t>
  </si>
  <si>
    <t>Financement</t>
  </si>
  <si>
    <t xml:space="preserve">Produit et marché </t>
  </si>
  <si>
    <t>Collaboration / mise en réseau</t>
  </si>
  <si>
    <t>Fournisseurs / Sous-traitance</t>
  </si>
  <si>
    <t>Consommation des ressources, énergie, déchets</t>
  </si>
  <si>
    <t>Emissions polluantes</t>
  </si>
  <si>
    <r>
      <t xml:space="preserve">Env5: </t>
    </r>
    <r>
      <rPr>
        <sz val="10"/>
        <rFont val="Arial"/>
        <family val="2"/>
      </rPr>
      <t>L'impact des émissions pulluantes de cette activité économique est négatif, neutre, positif</t>
    </r>
  </si>
  <si>
    <t>Biodiversité, nature et paysage</t>
  </si>
  <si>
    <t>Bruit</t>
  </si>
  <si>
    <t>Sensibilisation environnementale</t>
  </si>
  <si>
    <t>Société</t>
  </si>
  <si>
    <t>Formation</t>
  </si>
  <si>
    <r>
      <t>S1</t>
    </r>
    <r>
      <rPr>
        <sz val="10"/>
        <rFont val="Arial"/>
        <family val="2"/>
      </rPr>
      <t>: Est-ce que l'entreprise donne accès aux formations (de base et/ou continue) ?</t>
    </r>
  </si>
  <si>
    <t>Stages</t>
  </si>
  <si>
    <t>Cohésion sociale</t>
  </si>
  <si>
    <t>Structure et Management</t>
  </si>
  <si>
    <t>Santé et sécurité au travail</t>
  </si>
  <si>
    <t>Image et notoriété</t>
  </si>
  <si>
    <t>Coopération, communication, dialogue, participation</t>
  </si>
  <si>
    <r>
      <t>S10</t>
    </r>
    <r>
      <rPr>
        <sz val="10"/>
        <rFont val="Arial"/>
        <family val="2"/>
      </rPr>
      <t xml:space="preserve">: Est-ce que la coopération, la communication et le dialogue entre les autorités et la population, la région, ou en leur sein est renforcée? </t>
    </r>
  </si>
  <si>
    <t>Court terme</t>
  </si>
  <si>
    <t>Long terme</t>
  </si>
  <si>
    <t>Non pertinent</t>
  </si>
  <si>
    <t>Je ne sais pas</t>
  </si>
  <si>
    <t>Evaluation de l'impact</t>
  </si>
  <si>
    <t>Négatif</t>
  </si>
  <si>
    <t>Neutre</t>
  </si>
  <si>
    <t>Positif</t>
  </si>
  <si>
    <t>1. ECONOMIE</t>
  </si>
  <si>
    <t>2. ENVIRONNEMENT</t>
  </si>
  <si>
    <r>
      <t>Eco7</t>
    </r>
    <r>
      <rPr>
        <sz val="10"/>
        <rFont val="Arial"/>
        <family val="2"/>
      </rPr>
      <t xml:space="preserve">: Y-a-t-il collaboration avec des instituts académiques et de recherche cantonaux ? </t>
    </r>
  </si>
  <si>
    <r>
      <t>Env8</t>
    </r>
    <r>
      <rPr>
        <sz val="10"/>
        <rFont val="Arial"/>
        <family val="2"/>
      </rPr>
      <t>: Est-ce que le projet respecte les normes en vigueur ou va au-delà ?</t>
    </r>
  </si>
  <si>
    <t>3. SOCIETE</t>
  </si>
  <si>
    <t>Croix</t>
  </si>
  <si>
    <t>X</t>
  </si>
  <si>
    <t>Total court terme</t>
  </si>
  <si>
    <t>Total long terme</t>
  </si>
  <si>
    <t>Moyen terme</t>
  </si>
  <si>
    <t>TOTAL</t>
  </si>
  <si>
    <t>Env.</t>
  </si>
  <si>
    <t>N°</t>
  </si>
  <si>
    <t>Projet</t>
  </si>
  <si>
    <t>Porteur de projet</t>
  </si>
  <si>
    <t>Titre</t>
  </si>
  <si>
    <t>Mail</t>
  </si>
  <si>
    <t>Région</t>
  </si>
  <si>
    <t xml:space="preserve">I. Contexte, situation ou problématique de départ </t>
  </si>
  <si>
    <t>II. Idée générale du projet  (max 1000 signes)</t>
  </si>
  <si>
    <t>III. Produit créé, retombées économiques et effets attendus</t>
  </si>
  <si>
    <t>Aide_Ecoprox</t>
  </si>
  <si>
    <t>Equilibre_budget</t>
  </si>
  <si>
    <t>Principe impulsion, degré de nécessité</t>
  </si>
  <si>
    <t>La Belle</t>
  </si>
  <si>
    <t xml:space="preserve">Jean </t>
  </si>
  <si>
    <t>Vert</t>
  </si>
  <si>
    <t>Revenus de fonctionnement moyens (2022-2024)</t>
  </si>
  <si>
    <t>Charges de fonctionnement moyenne (2022-2024)</t>
  </si>
  <si>
    <t xml:space="preserve">Financement </t>
  </si>
  <si>
    <r>
      <t>Env1</t>
    </r>
    <r>
      <rPr>
        <sz val="10"/>
        <rFont val="Arial"/>
        <family val="2"/>
      </rPr>
      <t>: Est-ce que des mesures sont prises pour limiter/diminuer la consommation générale des ressources et de favoriser l'utilisation des ressources renouvelables ?</t>
    </r>
  </si>
  <si>
    <r>
      <t xml:space="preserve">Env2: </t>
    </r>
    <r>
      <rPr>
        <sz val="10"/>
        <rFont val="Arial"/>
        <family val="2"/>
      </rPr>
      <t>Si non à Env1, y-a-t-il un plan pour y remédier dans une 2ème phase ?</t>
    </r>
  </si>
  <si>
    <r>
      <t xml:space="preserve">Env4: </t>
    </r>
    <r>
      <rPr>
        <sz val="10"/>
        <rFont val="Arial"/>
        <family val="2"/>
      </rPr>
      <t>Quel est l'impact du cycle de vie du produit (conception, extraction, production, approvisionnement, utilisation, recyclage, etc) sur l'environnement ?</t>
    </r>
  </si>
  <si>
    <r>
      <t>Env6</t>
    </r>
    <r>
      <rPr>
        <sz val="10"/>
        <rFont val="Arial"/>
        <family val="2"/>
      </rPr>
      <t xml:space="preserve">: Si négatif à Env5, l'entreprise a-t-elle un plan d'action pour y remédier ? </t>
    </r>
  </si>
  <si>
    <r>
      <t>Env7</t>
    </r>
    <r>
      <rPr>
        <sz val="10"/>
        <rFont val="Arial"/>
        <family val="2"/>
      </rPr>
      <t>: Quel est l'impact sur les paysages proches de la nature et la biodiversité ?</t>
    </r>
  </si>
  <si>
    <r>
      <t>Env9</t>
    </r>
    <r>
      <rPr>
        <sz val="10"/>
        <rFont val="Arial"/>
        <family val="2"/>
      </rPr>
      <t>: Est-ce que la sensibilisation à l'environnement et/ou au développement durable est améliorée?</t>
    </r>
  </si>
  <si>
    <r>
      <t>S2</t>
    </r>
    <r>
      <rPr>
        <sz val="10"/>
        <rFont val="Arial"/>
        <family val="2"/>
      </rPr>
      <t xml:space="preserve">: Est-ce que l'entreprise offre des stages pour étudiants et/ou embauche des doctorants ? </t>
    </r>
  </si>
  <si>
    <r>
      <t>S3</t>
    </r>
    <r>
      <rPr>
        <sz val="10"/>
        <rFont val="Arial"/>
        <family val="2"/>
      </rPr>
      <t xml:space="preserve">: Est-ce que la situation de vie et/ou l'intégration d'étrangers, sans emploi, jeunes, seniors, handicapés ou personne en marge est améliorée? </t>
    </r>
  </si>
  <si>
    <r>
      <t>S5</t>
    </r>
    <r>
      <rPr>
        <sz val="10"/>
        <rFont val="Arial"/>
        <family val="2"/>
      </rPr>
      <t>: La structure juridique et financière est transparente? Y-a-t-il un risque de concurrence déloyale?</t>
    </r>
  </si>
  <si>
    <t>Analyse NECO</t>
  </si>
  <si>
    <t>Evaluation de projet selon le développement durable - Analyse porteur de projet</t>
  </si>
  <si>
    <t>Score ESG long terme</t>
  </si>
  <si>
    <t>Score ESG court terme</t>
  </si>
  <si>
    <t>Score ESG long  terme</t>
  </si>
  <si>
    <t>Progression 
court-&gt;long terme</t>
  </si>
  <si>
    <t>Progression ESG</t>
  </si>
  <si>
    <t>Financement du projet</t>
  </si>
  <si>
    <t>Garantie de financement</t>
  </si>
  <si>
    <t>Budgets des investissements pour la période de soutien ECOPROX (2 ans)</t>
  </si>
  <si>
    <t>Résultat de fonctionnement</t>
  </si>
  <si>
    <t>Sous-total (équilibre intermédiaire)</t>
  </si>
  <si>
    <t>Total (équilibre final)</t>
  </si>
  <si>
    <t>Equilibre financier et aide ECOPROX</t>
  </si>
  <si>
    <t>AIDE ECOPROX NECESSAIRE (2022+2023)</t>
  </si>
  <si>
    <t>Aide ECOPROX</t>
  </si>
  <si>
    <t>Attention : un montant maximal de 50'000 CHF peut être demandé. Une contribution au moins équivalente doit être apportée par les porteurs,  partenaires ou tierce partie au projet.</t>
  </si>
  <si>
    <t>AIDE ECOPROX DEMANDEE (2022+2023)</t>
  </si>
  <si>
    <r>
      <t>Eco8</t>
    </r>
    <r>
      <rPr>
        <sz val="10"/>
        <rFont val="Arial"/>
        <family val="2"/>
      </rPr>
      <t xml:space="preserve">: Le projet implique-t-il des partenariats ou collaboration avec des fournisseurs et sous-traitants du canton ? </t>
    </r>
  </si>
  <si>
    <t>Description du produit créé</t>
  </si>
  <si>
    <t xml:space="preserve">Indiquer tous les investissements  inhérents au projet et pour la période de soutien ECOPROX (2 ans). 10 lignes sont à dispositions, nous vous invitons à synthétiser cas échéant. 
</t>
  </si>
  <si>
    <r>
      <t>Eco5</t>
    </r>
    <r>
      <rPr>
        <sz val="10"/>
        <rFont val="Arial"/>
        <family val="2"/>
      </rPr>
      <t xml:space="preserve">: Les sources de financement sont-elles diversifiées? </t>
    </r>
  </si>
  <si>
    <r>
      <t xml:space="preserve">Eco6: </t>
    </r>
    <r>
      <rPr>
        <sz val="10"/>
        <rFont val="Arial"/>
        <family val="2"/>
      </rPr>
      <t>Le produit répond-il à un besoin du marché ?   Y-a-t-il concurrence frontale et/ou distorsion de concurrence avec d'autres entreprises du canton ?</t>
    </r>
  </si>
  <si>
    <r>
      <t xml:space="preserve">Env3: </t>
    </r>
    <r>
      <rPr>
        <sz val="10"/>
        <rFont val="Arial"/>
        <family val="2"/>
      </rPr>
      <t xml:space="preserve">Quel est l'impact du projet sur la mobilité et la pendularité des consommateurs? </t>
    </r>
  </si>
  <si>
    <r>
      <t>Eco4</t>
    </r>
    <r>
      <rPr>
        <sz val="10"/>
        <rFont val="Arial"/>
        <family val="2"/>
      </rPr>
      <t>: Est-ce qu'il crée/maintient des places de travail différenciées ( jeunes, seniors, handicapés ou personne en marge )?</t>
    </r>
  </si>
  <si>
    <r>
      <t>S4</t>
    </r>
    <r>
      <rPr>
        <sz val="10"/>
        <rFont val="Arial"/>
        <family val="2"/>
      </rPr>
      <t xml:space="preserve">: Est-ce que l'engagement social, l'égalité des chances homme/femme, ou l'ouverture aux familles sont encouragés dans le cadre du projet? </t>
    </r>
  </si>
  <si>
    <r>
      <t>S6</t>
    </r>
    <r>
      <rPr>
        <sz val="10"/>
        <rFont val="Arial"/>
        <family val="2"/>
      </rPr>
      <t>: Les porteurs de projet ont-ils bonne réputation; ont-ils les compétences idoines suffisantes ?</t>
    </r>
  </si>
  <si>
    <r>
      <t>S7</t>
    </r>
    <r>
      <rPr>
        <sz val="10"/>
        <rFont val="Arial"/>
        <family val="2"/>
      </rPr>
      <t>: Est-ce que l'entreprise prend des mesures qui vont au-delà des normes SST (santé-sécurité au travail) ?</t>
    </r>
  </si>
  <si>
    <r>
      <t>S9</t>
    </r>
    <r>
      <rPr>
        <sz val="10"/>
        <rFont val="Arial"/>
        <family val="2"/>
      </rPr>
      <t>: Le projet est-il favorable à la notoriété nationale de la région/canton ?</t>
    </r>
  </si>
  <si>
    <r>
      <t>S8</t>
    </r>
    <r>
      <rPr>
        <sz val="10"/>
        <rFont val="Arial"/>
        <family val="2"/>
      </rPr>
      <t>: Le projet ristique-t-il d'entacher l'image de la région/canton ?</t>
    </r>
  </si>
  <si>
    <t>Court terme (2 ans)</t>
  </si>
  <si>
    <t xml:space="preserve">Long terme ( 7+ ans) </t>
  </si>
  <si>
    <t>nb caractères court</t>
  </si>
  <si>
    <t>nb caractères long</t>
  </si>
  <si>
    <t>II. Budgets de fonctionnement</t>
  </si>
  <si>
    <t>II. Budgets des investissements pour la période de soutien ECOPROX (2 ans)</t>
  </si>
  <si>
    <t>IV. Financement du projet</t>
  </si>
  <si>
    <t>V. Equilibre financier et aide ECOPROX</t>
  </si>
  <si>
    <t>I. Description de la structure financière (max 1000 signes)</t>
  </si>
  <si>
    <r>
      <t>La nature juridique du porteur de projet doit être</t>
    </r>
    <r>
      <rPr>
        <b/>
        <sz val="9"/>
        <color theme="3"/>
        <rFont val="Arial"/>
        <family val="2"/>
      </rPr>
      <t xml:space="preserve"> choisie dans la liste déroulante</t>
    </r>
    <r>
      <rPr>
        <sz val="9"/>
        <color theme="3"/>
        <rFont val="Arial"/>
        <family val="2"/>
      </rPr>
      <t xml:space="preserve">. L'entité responsable du projet et représente les autres acteurs impliqués dans la mise en œuvre. </t>
    </r>
  </si>
  <si>
    <r>
      <t xml:space="preserve">Mentionner les entités et personnes qui sont parties prenantes du projet. Il s'agit de mentionner ici les entités qui </t>
    </r>
    <r>
      <rPr>
        <b/>
        <sz val="9"/>
        <color theme="3"/>
        <rFont val="Arial"/>
        <family val="2"/>
      </rPr>
      <t>participent activement au développement, financement ou diffusion du produit et/ou service.</t>
    </r>
    <r>
      <rPr>
        <b/>
        <u/>
        <sz val="9"/>
        <color theme="3"/>
        <rFont val="Arial"/>
        <family val="2"/>
      </rPr>
      <t xml:space="preserve"> Il ne s'agit pas de sous-traitants ou mandataires. </t>
    </r>
    <r>
      <rPr>
        <sz val="9"/>
        <color theme="3"/>
        <rFont val="Arial"/>
        <family val="2"/>
      </rPr>
      <t xml:space="preserve">
Les personnes mentionnées seront contactées pour s'assurer de la qualité du partenariat. 
Seuls les projets impliquant plusieurs partenaires qualifiés et avérés seront soutenus. </t>
    </r>
  </si>
  <si>
    <r>
      <t xml:space="preserve">Choisir un objectif parmis la </t>
    </r>
    <r>
      <rPr>
        <b/>
        <sz val="9"/>
        <color theme="3"/>
        <rFont val="Arial"/>
        <family val="2"/>
      </rPr>
      <t>liste déroulante.</t>
    </r>
    <r>
      <rPr>
        <sz val="9"/>
        <color theme="3"/>
        <rFont val="Arial"/>
        <family val="2"/>
      </rPr>
      <t xml:space="preserve"> </t>
    </r>
  </si>
  <si>
    <r>
      <t>Indiquer toutes les charges de</t>
    </r>
    <r>
      <rPr>
        <b/>
        <u/>
        <sz val="9"/>
        <color theme="3"/>
        <rFont val="Arial"/>
        <family val="2"/>
      </rPr>
      <t xml:space="preserve"> fonctionnement</t>
    </r>
    <r>
      <rPr>
        <sz val="9"/>
        <color theme="3"/>
        <rFont val="Arial"/>
        <family val="2"/>
      </rPr>
      <t xml:space="preserve"> inhérentes au projet pour les 3 prochaines années.  10 lignes sont à dispositions, nous vous invitons à synthétiser cas échéant. 
Ces éléments  sont de nature à évaluer la pérennité de la structure. </t>
    </r>
  </si>
  <si>
    <r>
      <t xml:space="preserve">Indiquer tous les revenus de </t>
    </r>
    <r>
      <rPr>
        <b/>
        <u/>
        <sz val="9"/>
        <color theme="3"/>
        <rFont val="Arial"/>
        <family val="2"/>
      </rPr>
      <t>fonctionnement</t>
    </r>
    <r>
      <rPr>
        <sz val="9"/>
        <color theme="3"/>
        <rFont val="Arial"/>
        <family val="2"/>
      </rPr>
      <t xml:space="preserve"> relatifs au lancement du  projet pour les 3 prochaines années. 10 lignes sont à disposition, nous vous invitons à synthétiser cas échéant. 
Ces éléments sont de nature à évaluer la pérnnité de la structure. 
</t>
    </r>
  </si>
  <si>
    <r>
      <t xml:space="preserve">Indiquer tous les revenus relatifs au lancement du  projet, dont notamment: 
• Fonds propres
• Fonds de tiers (crowfounding, sponsors privés, etc.)
• Fonds publics (évt. soutien communal, autres fonds publics </t>
    </r>
    <r>
      <rPr>
        <b/>
        <sz val="9"/>
        <color theme="3"/>
        <rFont val="Arial"/>
        <family val="2"/>
      </rPr>
      <t>hors soutien ECOPROX dans le cadre de l'appel à projet</t>
    </r>
    <r>
      <rPr>
        <sz val="9"/>
        <color theme="3"/>
        <rFont val="Arial"/>
        <family val="2"/>
      </rPr>
      <t>)
La garantie de financement est à mentionner en % de chance que celle-ci soit versée (estimation du porteur de projet) à</t>
    </r>
    <r>
      <rPr>
        <b/>
        <sz val="9"/>
        <color theme="3"/>
        <rFont val="Arial"/>
        <family val="2"/>
      </rPr>
      <t xml:space="preserve"> choisir parmi la liste déroulante. </t>
    </r>
    <r>
      <rPr>
        <sz val="9"/>
        <color theme="3"/>
        <rFont val="Arial"/>
        <family val="2"/>
      </rPr>
      <t xml:space="preserve">
</t>
    </r>
  </si>
  <si>
    <t xml:space="preserve">Brève description de la structure financière; qui finance, quels sont les produits financiers, quels sont les investissements. Ce rubrique accompagne, décrit, les tableaux chiffrés ci-dessous. 
</t>
  </si>
  <si>
    <t xml:space="preserve">Merci de compléter les onglets suivants: </t>
  </si>
  <si>
    <t>Formulaire 1_Données</t>
  </si>
  <si>
    <t>Formulaire 2_Modèle efficacité</t>
  </si>
  <si>
    <t>Formulaire 3_Durabilité</t>
  </si>
  <si>
    <t>d'ici le 17.07.2022 à l'adresse mail neco@ne.ch</t>
  </si>
  <si>
    <t>Aide ECOPROX annuelle demandée (à compléter)</t>
  </si>
  <si>
    <t>Résultat de fonctionnement (revenus - charges)</t>
  </si>
  <si>
    <t>Evaluation de projet selon le développement durable</t>
  </si>
  <si>
    <r>
      <t xml:space="preserve">L'évaluation sous l'angle du développement durable s'effectue en termes d'impacts du projet sur plusieurs thématiques. 
L'évaluation doit être interprétée de la manière suivante: 
</t>
    </r>
    <r>
      <rPr>
        <b/>
        <sz val="9"/>
        <color theme="3"/>
        <rFont val="Arial"/>
        <family val="2"/>
      </rPr>
      <t xml:space="preserve">- Impact négatif : </t>
    </r>
    <r>
      <rPr>
        <sz val="9"/>
        <color theme="3"/>
        <rFont val="Arial"/>
        <family val="2"/>
      </rPr>
      <t xml:space="preserve">le projet péjore la situation existante
</t>
    </r>
    <r>
      <rPr>
        <b/>
        <sz val="9"/>
        <color theme="3"/>
        <rFont val="Arial"/>
        <family val="2"/>
      </rPr>
      <t>- Impact neutre:</t>
    </r>
    <r>
      <rPr>
        <sz val="9"/>
        <color theme="3"/>
        <rFont val="Arial"/>
        <family val="2"/>
      </rPr>
      <t xml:space="preserve"> le projet n'impacte pas la situation existante
</t>
    </r>
    <r>
      <rPr>
        <b/>
        <sz val="9"/>
        <color theme="3"/>
        <rFont val="Arial"/>
        <family val="2"/>
      </rPr>
      <t>- Impact positif :</t>
    </r>
    <r>
      <rPr>
        <sz val="9"/>
        <color theme="3"/>
        <rFont val="Arial"/>
        <family val="2"/>
      </rPr>
      <t xml:space="preserve"> le projet améliore la situation existante
</t>
    </r>
    <r>
      <rPr>
        <b/>
        <sz val="9"/>
        <color theme="3"/>
        <rFont val="Arial"/>
        <family val="2"/>
      </rPr>
      <t>- Non pertinent :</t>
    </r>
    <r>
      <rPr>
        <sz val="9"/>
        <color theme="3"/>
        <rFont val="Arial"/>
        <family val="2"/>
      </rPr>
      <t xml:space="preserve"> le projet n'est pas concerné par cette thématique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</si>
</sst>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 [$CHF-100C]_-;\-* #,##0.00\ [$CHF-100C]_-;_-* &quot;-&quot;??\ [$CHF-100C]_-;_-@_-"/>
    <numFmt numFmtId="166" formatCode="_ * #,##0.0_ ;_ * \-#,##0.0_ ;_ * &quot;-&quot;??_ ;_ @_ "/>
    <numFmt numFmtId="167" formatCode="0.0%"/>
  </numFmts>
  <fonts count="46" x14ac:knownFonts="1">
    <font>
      <sz val="9"/>
      <name val="Arial"/>
    </font>
    <font>
      <sz val="10"/>
      <name val="Arial"/>
      <family val="2"/>
    </font>
    <font>
      <b/>
      <sz val="10"/>
      <name val="Arial"/>
      <family val="2"/>
    </font>
    <font>
      <b/>
      <sz val="10"/>
      <color indexed="12"/>
      <name val="Arial"/>
      <family val="2"/>
    </font>
    <font>
      <sz val="9"/>
      <name val="Arial"/>
      <family val="2"/>
    </font>
    <font>
      <b/>
      <sz val="14"/>
      <name val="Arial"/>
      <family val="2"/>
    </font>
    <font>
      <sz val="10"/>
      <color rgb="FF9C0006"/>
      <name val="Arial"/>
      <family val="2"/>
    </font>
    <font>
      <i/>
      <sz val="9"/>
      <name val="Arial"/>
      <family val="2"/>
    </font>
    <font>
      <b/>
      <sz val="8"/>
      <color indexed="12"/>
      <name val="Arial"/>
      <family val="2"/>
    </font>
    <font>
      <b/>
      <sz val="14"/>
      <color rgb="FF002060"/>
      <name val="Arial"/>
      <family val="2"/>
    </font>
    <font>
      <b/>
      <sz val="9"/>
      <color rgb="FF002060"/>
      <name val="Arial"/>
      <family val="2"/>
    </font>
    <font>
      <sz val="9"/>
      <color rgb="FF002060"/>
      <name val="Arial"/>
      <family val="2"/>
    </font>
    <font>
      <sz val="10"/>
      <color rgb="FF000000"/>
      <name val="Arial"/>
      <family val="2"/>
    </font>
    <font>
      <b/>
      <sz val="9"/>
      <name val="Arial"/>
      <family val="2"/>
    </font>
    <font>
      <sz val="12"/>
      <name val="Arial"/>
      <family val="2"/>
    </font>
    <font>
      <sz val="9"/>
      <color theme="1"/>
      <name val="Arial"/>
      <family val="2"/>
    </font>
    <font>
      <b/>
      <sz val="9"/>
      <color theme="0"/>
      <name val="Arial"/>
      <family val="2"/>
    </font>
    <font>
      <sz val="9"/>
      <name val="Arial"/>
      <family val="2"/>
    </font>
    <font>
      <b/>
      <sz val="8"/>
      <name val="Arial"/>
      <family val="2"/>
    </font>
    <font>
      <sz val="8"/>
      <name val="Arial"/>
      <family val="2"/>
    </font>
    <font>
      <b/>
      <sz val="1"/>
      <name val="Arial"/>
      <family val="2"/>
    </font>
    <font>
      <b/>
      <sz val="8"/>
      <color rgb="FFFF0000"/>
      <name val="Arial"/>
      <family val="2"/>
    </font>
    <font>
      <sz val="8"/>
      <color rgb="FFFF0000"/>
      <name val="Arial"/>
      <family val="2"/>
    </font>
    <font>
      <i/>
      <sz val="8"/>
      <name val="Arial"/>
      <family val="2"/>
    </font>
    <font>
      <i/>
      <sz val="8"/>
      <color rgb="FFFF0000"/>
      <name val="Arial"/>
      <family val="2"/>
    </font>
    <font>
      <sz val="10"/>
      <color rgb="FF0000FF"/>
      <name val="Arial"/>
      <family val="2"/>
    </font>
    <font>
      <sz val="9"/>
      <color rgb="FF0000FF"/>
      <name val="Arial"/>
      <family val="2"/>
    </font>
    <font>
      <sz val="9"/>
      <color theme="9" tint="-0.249977111117893"/>
      <name val="Arial"/>
      <family val="2"/>
    </font>
    <font>
      <sz val="10"/>
      <color theme="9" tint="-0.249977111117893"/>
      <name val="Arial"/>
      <family val="2"/>
    </font>
    <font>
      <b/>
      <u/>
      <sz val="9"/>
      <color rgb="FF002060"/>
      <name val="Arial"/>
      <family val="2"/>
    </font>
    <font>
      <sz val="9"/>
      <color theme="0"/>
      <name val="Arial"/>
      <family val="2"/>
    </font>
    <font>
      <b/>
      <sz val="9"/>
      <color theme="9" tint="-0.249977111117893"/>
      <name val="Arial"/>
      <family val="2"/>
    </font>
    <font>
      <sz val="10"/>
      <color theme="0"/>
      <name val="Arial"/>
      <family val="2"/>
    </font>
    <font>
      <b/>
      <sz val="14"/>
      <color theme="0"/>
      <name val="Arial"/>
      <family val="2"/>
    </font>
    <font>
      <i/>
      <sz val="12"/>
      <color theme="0"/>
      <name val="Arial"/>
      <family val="2"/>
    </font>
    <font>
      <sz val="9"/>
      <name val="Arial"/>
      <family val="2"/>
    </font>
    <font>
      <sz val="9"/>
      <color rgb="FFFF0000"/>
      <name val="Arial"/>
      <family val="2"/>
    </font>
    <font>
      <b/>
      <u/>
      <sz val="9"/>
      <name val="Arial"/>
      <family val="2"/>
    </font>
    <font>
      <b/>
      <sz val="9"/>
      <color theme="5"/>
      <name val="Arial"/>
      <family val="2"/>
    </font>
    <font>
      <b/>
      <sz val="10"/>
      <color rgb="FF0000FF"/>
      <name val="Arial"/>
      <family val="2"/>
    </font>
    <font>
      <u/>
      <sz val="9"/>
      <color theme="10"/>
      <name val="Arial"/>
      <family val="2"/>
    </font>
    <font>
      <i/>
      <sz val="10"/>
      <name val="Arial"/>
      <family val="2"/>
    </font>
    <font>
      <b/>
      <sz val="14"/>
      <color theme="3"/>
      <name val="Arial"/>
      <family val="2"/>
    </font>
    <font>
      <b/>
      <sz val="9"/>
      <color theme="3"/>
      <name val="Arial"/>
      <family val="2"/>
    </font>
    <font>
      <sz val="9"/>
      <color theme="3"/>
      <name val="Arial"/>
      <family val="2"/>
    </font>
    <font>
      <b/>
      <u/>
      <sz val="9"/>
      <color theme="3"/>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C7CE"/>
      </patternFill>
    </fill>
    <fill>
      <patternFill patternType="solid">
        <fgColor theme="0" tint="-4.9989318521683403E-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A6A6A6"/>
        <bgColor indexed="64"/>
      </patternFill>
    </fill>
    <fill>
      <patternFill patternType="solid">
        <fgColor theme="5" tint="0.79998168889431442"/>
        <bgColor indexed="64"/>
      </patternFill>
    </fill>
    <fill>
      <patternFill patternType="solid">
        <fgColor theme="9"/>
        <bgColor indexed="64"/>
      </patternFill>
    </fill>
    <fill>
      <patternFill patternType="solid">
        <fgColor indexed="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s>
  <borders count="67">
    <border>
      <left/>
      <right/>
      <top/>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top style="thin">
        <color theme="1"/>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theme="1"/>
      </top>
      <bottom style="thin">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theme="1"/>
      </top>
      <bottom/>
      <diagonal/>
    </border>
    <border>
      <left/>
      <right style="thin">
        <color indexed="64"/>
      </right>
      <top/>
      <bottom/>
      <diagonal/>
    </border>
    <border>
      <left/>
      <right style="thin">
        <color indexed="64"/>
      </right>
      <top/>
      <bottom style="thin">
        <color theme="1"/>
      </bottom>
      <diagonal/>
    </border>
    <border>
      <left style="thin">
        <color indexed="64"/>
      </left>
      <right/>
      <top style="thin">
        <color theme="1"/>
      </top>
      <bottom/>
      <diagonal/>
    </border>
    <border>
      <left style="thin">
        <color indexed="64"/>
      </left>
      <right/>
      <top/>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style="thin">
        <color theme="1"/>
      </bottom>
      <diagonal/>
    </border>
    <border>
      <left style="thin">
        <color theme="1"/>
      </left>
      <right style="thin">
        <color indexed="64"/>
      </right>
      <top/>
      <bottom style="thin">
        <color theme="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bottom style="thick">
        <color theme="0"/>
      </bottom>
      <diagonal/>
    </border>
    <border>
      <left style="thin">
        <color theme="0"/>
      </left>
      <right/>
      <top style="thin">
        <color theme="0"/>
      </top>
      <bottom style="thin">
        <color theme="0"/>
      </bottom>
      <diagonal/>
    </border>
    <border>
      <left style="thin">
        <color indexed="64"/>
      </left>
      <right style="thin">
        <color theme="1"/>
      </right>
      <top/>
      <bottom/>
      <diagonal/>
    </border>
    <border>
      <left style="thin">
        <color indexed="64"/>
      </left>
      <right style="thin">
        <color indexed="64"/>
      </right>
      <top/>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theme="1"/>
      </left>
      <right style="thin">
        <color theme="1"/>
      </right>
      <top style="thin">
        <color indexed="64"/>
      </top>
      <bottom/>
      <diagonal/>
    </border>
    <border>
      <left style="thin">
        <color theme="1"/>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theme="1"/>
      </right>
      <top/>
      <bottom style="thin">
        <color indexed="64"/>
      </bottom>
      <diagonal/>
    </border>
    <border>
      <left style="thin">
        <color indexed="64"/>
      </left>
      <right style="thin">
        <color theme="1"/>
      </right>
      <top/>
      <bottom style="thin">
        <color indexed="64"/>
      </bottom>
      <diagonal/>
    </border>
    <border>
      <left style="thin">
        <color theme="1"/>
      </left>
      <right style="thin">
        <color theme="1"/>
      </right>
      <top/>
      <bottom/>
      <diagonal/>
    </border>
    <border>
      <left style="thin">
        <color theme="1"/>
      </left>
      <right style="thin">
        <color indexed="64"/>
      </right>
      <top/>
      <bottom/>
      <diagonal/>
    </border>
    <border>
      <left style="thin">
        <color indexed="64"/>
      </left>
      <right style="thin">
        <color theme="1"/>
      </right>
      <top style="thin">
        <color indexed="64"/>
      </top>
      <bottom style="thin">
        <color indexed="64"/>
      </bottom>
      <diagonal/>
    </border>
  </borders>
  <cellStyleXfs count="6">
    <xf numFmtId="0" fontId="0" fillId="0" borderId="0"/>
    <xf numFmtId="0" fontId="6" fillId="4" borderId="0" applyNumberFormat="0" applyBorder="0" applyAlignment="0" applyProtection="0"/>
    <xf numFmtId="9" fontId="17" fillId="0" borderId="0" applyFont="0" applyFill="0" applyBorder="0" applyAlignment="0" applyProtection="0"/>
    <xf numFmtId="43" fontId="35" fillId="0" borderId="0" applyFont="0" applyFill="0" applyBorder="0" applyAlignment="0" applyProtection="0"/>
    <xf numFmtId="0" fontId="1" fillId="0" borderId="0"/>
    <xf numFmtId="0" fontId="40" fillId="0" borderId="0" applyNumberFormat="0" applyFill="0" applyBorder="0" applyAlignment="0" applyProtection="0"/>
  </cellStyleXfs>
  <cellXfs count="652">
    <xf numFmtId="0" fontId="0" fillId="0" borderId="0" xfId="0"/>
    <xf numFmtId="0" fontId="4" fillId="0" borderId="0" xfId="0" applyFont="1"/>
    <xf numFmtId="0" fontId="0" fillId="0" borderId="0" xfId="0" applyProtection="1">
      <protection hidden="1"/>
    </xf>
    <xf numFmtId="0" fontId="0" fillId="0" borderId="0" xfId="0" applyAlignment="1" applyProtection="1">
      <alignment horizontal="left" indent="4"/>
      <protection hidden="1"/>
    </xf>
    <xf numFmtId="0" fontId="12" fillId="0" borderId="0" xfId="0" applyFont="1"/>
    <xf numFmtId="0" fontId="1" fillId="0" borderId="0" xfId="0" applyFont="1" applyProtection="1">
      <protection hidden="1"/>
    </xf>
    <xf numFmtId="0" fontId="1" fillId="0" borderId="0" xfId="0" applyFont="1" applyAlignment="1" applyProtection="1">
      <alignment horizontal="left"/>
      <protection hidden="1"/>
    </xf>
    <xf numFmtId="0" fontId="4" fillId="2" borderId="6" xfId="0" applyFont="1" applyFill="1" applyBorder="1" applyAlignment="1" applyProtection="1">
      <alignment horizontal="left" indent="1"/>
      <protection hidden="1"/>
    </xf>
    <xf numFmtId="0" fontId="4" fillId="2" borderId="7" xfId="0" applyFont="1" applyFill="1" applyBorder="1" applyAlignment="1" applyProtection="1">
      <alignment horizontal="left" indent="1"/>
      <protection hidden="1"/>
    </xf>
    <xf numFmtId="0" fontId="0" fillId="2" borderId="8" xfId="0" applyFill="1" applyBorder="1" applyAlignment="1" applyProtection="1">
      <alignment horizontal="left" indent="1"/>
      <protection hidden="1"/>
    </xf>
    <xf numFmtId="0" fontId="2" fillId="2" borderId="26" xfId="0" applyFont="1" applyFill="1" applyBorder="1" applyAlignment="1" applyProtection="1">
      <alignment horizontal="left" wrapText="1" indent="1"/>
      <protection hidden="1"/>
    </xf>
    <xf numFmtId="0" fontId="2" fillId="2" borderId="26" xfId="0" applyFont="1" applyFill="1" applyBorder="1" applyAlignment="1" applyProtection="1">
      <alignment horizontal="left" indent="1"/>
      <protection hidden="1"/>
    </xf>
    <xf numFmtId="0" fontId="1" fillId="2" borderId="26" xfId="0" applyFont="1" applyFill="1" applyBorder="1" applyAlignment="1" applyProtection="1">
      <alignment horizontal="left" indent="5"/>
      <protection hidden="1"/>
    </xf>
    <xf numFmtId="0" fontId="4" fillId="2" borderId="31" xfId="0" applyFont="1" applyFill="1" applyBorder="1" applyAlignment="1" applyProtection="1">
      <alignment horizontal="left" indent="1"/>
      <protection hidden="1"/>
    </xf>
    <xf numFmtId="0" fontId="14" fillId="0" borderId="0" xfId="0" applyFont="1" applyProtection="1">
      <protection hidden="1"/>
    </xf>
    <xf numFmtId="0" fontId="7" fillId="5" borderId="0" xfId="0" applyFont="1" applyFill="1" applyBorder="1" applyAlignment="1" applyProtection="1">
      <alignment horizontal="left" vertical="center" indent="1"/>
      <protection hidden="1"/>
    </xf>
    <xf numFmtId="0" fontId="2" fillId="2" borderId="1" xfId="0" applyFont="1" applyFill="1" applyBorder="1" applyAlignment="1" applyProtection="1">
      <alignment horizontal="left" vertical="center" wrapText="1" indent="1"/>
      <protection hidden="1"/>
    </xf>
    <xf numFmtId="0" fontId="2" fillId="2" borderId="1" xfId="0" applyFont="1" applyFill="1" applyBorder="1" applyAlignment="1" applyProtection="1">
      <alignment horizontal="left" vertical="center" wrapText="1" indent="1"/>
      <protection hidden="1"/>
    </xf>
    <xf numFmtId="0" fontId="11" fillId="2" borderId="15" xfId="0" applyFont="1" applyFill="1" applyBorder="1" applyAlignment="1" applyProtection="1">
      <alignment horizontal="center" vertical="center"/>
      <protection hidden="1"/>
    </xf>
    <xf numFmtId="0" fontId="11" fillId="2" borderId="16" xfId="0" applyFont="1" applyFill="1" applyBorder="1" applyAlignment="1" applyProtection="1">
      <alignment horizontal="center" vertical="center"/>
      <protection hidden="1"/>
    </xf>
    <xf numFmtId="0" fontId="2" fillId="2" borderId="13" xfId="0" applyFont="1" applyFill="1" applyBorder="1" applyAlignment="1" applyProtection="1">
      <alignment horizontal="left" vertical="center" wrapText="1" indent="1"/>
      <protection hidden="1"/>
    </xf>
    <xf numFmtId="0" fontId="16" fillId="6" borderId="38" xfId="0" applyFont="1" applyFill="1" applyBorder="1"/>
    <xf numFmtId="0" fontId="15" fillId="7" borderId="39" xfId="0" applyFont="1" applyFill="1" applyBorder="1"/>
    <xf numFmtId="0" fontId="15" fillId="8" borderId="39" xfId="0" applyFont="1" applyFill="1" applyBorder="1"/>
    <xf numFmtId="0" fontId="2" fillId="2" borderId="22" xfId="0" applyFont="1" applyFill="1" applyBorder="1" applyAlignment="1" applyProtection="1">
      <alignment horizontal="left" vertical="center" indent="1"/>
      <protection hidden="1"/>
    </xf>
    <xf numFmtId="0" fontId="2" fillId="2" borderId="35" xfId="0" applyFont="1" applyFill="1" applyBorder="1" applyAlignment="1" applyProtection="1">
      <alignment horizontal="left" vertical="center" indent="1"/>
      <protection hidden="1"/>
    </xf>
    <xf numFmtId="0" fontId="2" fillId="2" borderId="36" xfId="0" applyFont="1" applyFill="1" applyBorder="1" applyAlignment="1" applyProtection="1">
      <alignment horizontal="left" vertical="center" indent="1"/>
      <protection hidden="1"/>
    </xf>
    <xf numFmtId="9" fontId="15" fillId="7" borderId="39" xfId="2" applyFont="1" applyFill="1" applyBorder="1"/>
    <xf numFmtId="9" fontId="15" fillId="8" borderId="39" xfId="2" applyFont="1" applyFill="1" applyBorder="1"/>
    <xf numFmtId="0" fontId="2" fillId="2" borderId="8" xfId="0" applyFont="1" applyFill="1" applyBorder="1" applyAlignment="1" applyProtection="1">
      <alignment horizontal="left" wrapText="1"/>
      <protection hidden="1"/>
    </xf>
    <xf numFmtId="0" fontId="7" fillId="5" borderId="15" xfId="0" applyFont="1" applyFill="1" applyBorder="1" applyAlignment="1" applyProtection="1">
      <alignment horizontal="left" vertical="center" indent="1"/>
      <protection hidden="1"/>
    </xf>
    <xf numFmtId="0" fontId="7" fillId="5" borderId="17" xfId="0" applyFont="1" applyFill="1" applyBorder="1" applyAlignment="1" applyProtection="1">
      <alignment horizontal="left" vertical="center" indent="1"/>
      <protection hidden="1"/>
    </xf>
    <xf numFmtId="0" fontId="7" fillId="5" borderId="16" xfId="0" applyFont="1" applyFill="1" applyBorder="1" applyAlignment="1" applyProtection="1">
      <alignment horizontal="left" vertical="center" indent="1"/>
      <protection hidden="1"/>
    </xf>
    <xf numFmtId="0" fontId="2" fillId="2" borderId="35" xfId="0" applyFont="1" applyFill="1" applyBorder="1" applyAlignment="1" applyProtection="1">
      <alignment horizontal="center" wrapText="1"/>
      <protection hidden="1"/>
    </xf>
    <xf numFmtId="0" fontId="2" fillId="2" borderId="33" xfId="0" applyFont="1" applyFill="1" applyBorder="1" applyAlignment="1" applyProtection="1">
      <alignment horizontal="center" wrapText="1"/>
      <protection hidden="1"/>
    </xf>
    <xf numFmtId="0" fontId="2" fillId="2" borderId="34" xfId="0" applyFont="1" applyFill="1" applyBorder="1" applyAlignment="1" applyProtection="1">
      <alignment horizontal="center" wrapText="1"/>
      <protection hidden="1"/>
    </xf>
    <xf numFmtId="0" fontId="2" fillId="2" borderId="0" xfId="0" applyFont="1" applyFill="1" applyBorder="1" applyAlignment="1" applyProtection="1">
      <alignment horizontal="left" wrapText="1"/>
      <protection hidden="1"/>
    </xf>
    <xf numFmtId="0" fontId="2" fillId="2" borderId="13" xfId="0" applyFont="1" applyFill="1" applyBorder="1" applyAlignment="1" applyProtection="1">
      <alignment horizontal="left" wrapText="1"/>
      <protection hidden="1"/>
    </xf>
    <xf numFmtId="0" fontId="2" fillId="2" borderId="13" xfId="0" applyFont="1" applyFill="1" applyBorder="1" applyAlignment="1" applyProtection="1">
      <alignment horizontal="center" wrapText="1"/>
      <protection hidden="1"/>
    </xf>
    <xf numFmtId="0" fontId="3" fillId="2" borderId="15" xfId="0" applyFont="1" applyFill="1" applyBorder="1" applyAlignment="1" applyProtection="1">
      <alignment horizontal="center" vertical="center"/>
      <protection hidden="1"/>
    </xf>
    <xf numFmtId="0" fontId="3" fillId="2" borderId="17" xfId="0" applyFont="1" applyFill="1" applyBorder="1" applyAlignment="1" applyProtection="1">
      <alignment horizontal="center" vertical="center"/>
      <protection hidden="1"/>
    </xf>
    <xf numFmtId="0" fontId="3" fillId="2" borderId="16" xfId="0" applyFont="1" applyFill="1" applyBorder="1" applyAlignment="1" applyProtection="1">
      <alignment horizontal="center" vertical="center"/>
      <protection hidden="1"/>
    </xf>
    <xf numFmtId="0" fontId="3" fillId="2" borderId="35" xfId="0" applyFont="1" applyFill="1" applyBorder="1" applyAlignment="1" applyProtection="1">
      <alignment horizontal="center" vertical="center"/>
      <protection hidden="1"/>
    </xf>
    <xf numFmtId="0" fontId="3" fillId="2" borderId="33" xfId="0" applyFont="1" applyFill="1" applyBorder="1" applyAlignment="1" applyProtection="1">
      <alignment horizontal="center" vertical="center"/>
      <protection hidden="1"/>
    </xf>
    <xf numFmtId="0" fontId="3" fillId="2" borderId="34" xfId="0" applyFont="1" applyFill="1" applyBorder="1" applyAlignment="1" applyProtection="1">
      <alignment horizontal="center" vertical="center"/>
      <protection hidden="1"/>
    </xf>
    <xf numFmtId="9" fontId="0" fillId="0" borderId="0" xfId="2" applyFont="1"/>
    <xf numFmtId="0" fontId="13" fillId="0" borderId="0" xfId="0" applyFont="1"/>
    <xf numFmtId="0" fontId="4" fillId="0" borderId="0" xfId="0" applyFont="1" applyFill="1" applyBorder="1" applyAlignment="1">
      <alignment wrapText="1"/>
    </xf>
    <xf numFmtId="0" fontId="0" fillId="2" borderId="36"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5" borderId="35" xfId="0" applyFill="1" applyBorder="1" applyAlignment="1" applyProtection="1">
      <alignment horizontal="left" indent="1"/>
      <protection hidden="1"/>
    </xf>
    <xf numFmtId="0" fontId="0" fillId="5" borderId="33" xfId="0" applyFill="1" applyBorder="1" applyAlignment="1" applyProtection="1">
      <alignment horizontal="left" indent="1"/>
      <protection hidden="1"/>
    </xf>
    <xf numFmtId="0" fontId="0" fillId="5" borderId="34" xfId="0" applyFill="1" applyBorder="1" applyAlignment="1" applyProtection="1">
      <alignment horizontal="left" indent="1"/>
      <protection hidden="1"/>
    </xf>
    <xf numFmtId="0" fontId="2" fillId="2" borderId="37" xfId="0" applyFont="1" applyFill="1" applyBorder="1" applyAlignment="1" applyProtection="1">
      <alignment horizontal="left" vertical="center" indent="1"/>
      <protection hidden="1"/>
    </xf>
    <xf numFmtId="0" fontId="27" fillId="3" borderId="13" xfId="0" applyFont="1" applyFill="1" applyBorder="1" applyAlignment="1" applyProtection="1">
      <alignment horizontal="left" indent="1"/>
      <protection locked="0"/>
    </xf>
    <xf numFmtId="0" fontId="28" fillId="3" borderId="13" xfId="0" applyFont="1" applyFill="1" applyBorder="1" applyAlignment="1" applyProtection="1">
      <alignment vertical="center"/>
      <protection locked="0"/>
    </xf>
    <xf numFmtId="0" fontId="27" fillId="0" borderId="13" xfId="0" applyFont="1" applyBorder="1" applyAlignment="1" applyProtection="1">
      <alignment horizontal="left" indent="1"/>
      <protection locked="0"/>
    </xf>
    <xf numFmtId="0" fontId="28" fillId="0" borderId="5" xfId="0" applyFont="1" applyBorder="1" applyAlignment="1" applyProtection="1">
      <alignment vertical="center"/>
      <protection locked="0"/>
    </xf>
    <xf numFmtId="14" fontId="28" fillId="0" borderId="30" xfId="0" applyNumberFormat="1" applyFont="1" applyBorder="1" applyAlignment="1" applyProtection="1">
      <alignment vertical="center"/>
      <protection locked="0"/>
    </xf>
    <xf numFmtId="0" fontId="0" fillId="0" borderId="0" xfId="0" applyAlignment="1" applyProtection="1">
      <alignment horizontal="right" indent="3"/>
      <protection hidden="1"/>
    </xf>
    <xf numFmtId="0" fontId="2" fillId="2" borderId="26" xfId="0" applyFont="1" applyFill="1" applyBorder="1" applyAlignment="1" applyProtection="1">
      <alignment horizontal="left" vertical="center" indent="1"/>
      <protection hidden="1"/>
    </xf>
    <xf numFmtId="0" fontId="25" fillId="0" borderId="1" xfId="0" applyFont="1" applyBorder="1" applyAlignment="1" applyProtection="1">
      <alignment horizontal="left" indent="1"/>
      <protection locked="0"/>
    </xf>
    <xf numFmtId="0" fontId="25" fillId="3" borderId="26" xfId="0" applyFont="1" applyFill="1" applyBorder="1" applyAlignment="1" applyProtection="1">
      <alignment horizontal="left" vertical="top" wrapText="1" indent="1"/>
      <protection locked="0"/>
    </xf>
    <xf numFmtId="14" fontId="25" fillId="3" borderId="1" xfId="0" applyNumberFormat="1" applyFont="1" applyFill="1" applyBorder="1" applyAlignment="1" applyProtection="1">
      <alignment horizontal="left" vertical="top" wrapText="1" indent="1"/>
      <protection locked="0"/>
    </xf>
    <xf numFmtId="0" fontId="0" fillId="2" borderId="0" xfId="0" applyFill="1" applyBorder="1" applyAlignment="1" applyProtection="1">
      <alignment horizontal="left" indent="1"/>
      <protection hidden="1"/>
    </xf>
    <xf numFmtId="0" fontId="0" fillId="2" borderId="19" xfId="0" applyFill="1" applyBorder="1" applyAlignment="1" applyProtection="1">
      <alignment horizontal="left" indent="1"/>
      <protection hidden="1"/>
    </xf>
    <xf numFmtId="0" fontId="1" fillId="3" borderId="0" xfId="0" applyFont="1" applyFill="1" applyBorder="1" applyAlignment="1" applyProtection="1">
      <alignment horizontal="left" vertical="top" wrapText="1" indent="1"/>
      <protection locked="0"/>
    </xf>
    <xf numFmtId="0" fontId="1" fillId="3" borderId="13" xfId="0" applyFont="1" applyFill="1" applyBorder="1" applyAlignment="1" applyProtection="1">
      <alignment horizontal="left" vertical="top" wrapText="1" indent="1"/>
      <protection locked="0"/>
    </xf>
    <xf numFmtId="0" fontId="19" fillId="0" borderId="13" xfId="0" applyFont="1" applyBorder="1" applyAlignment="1" applyProtection="1">
      <alignment horizontal="left" vertical="top" wrapText="1"/>
      <protection locked="0"/>
    </xf>
    <xf numFmtId="0" fontId="1" fillId="0" borderId="0" xfId="0" applyFont="1" applyAlignment="1" applyProtection="1">
      <alignment horizontal="left" wrapText="1"/>
      <protection hidden="1"/>
    </xf>
    <xf numFmtId="0" fontId="16" fillId="0" borderId="0" xfId="0" applyFont="1" applyAlignment="1">
      <alignment horizontal="left" vertical="center" wrapText="1" readingOrder="1"/>
    </xf>
    <xf numFmtId="0" fontId="30" fillId="0" borderId="0" xfId="0" applyFont="1" applyAlignment="1">
      <alignment horizontal="left" vertical="center" wrapText="1" readingOrder="1"/>
    </xf>
    <xf numFmtId="0" fontId="33" fillId="0" borderId="0" xfId="0" applyFont="1" applyAlignment="1">
      <alignment horizontal="center" vertical="center"/>
    </xf>
    <xf numFmtId="0" fontId="34" fillId="0" borderId="0" xfId="0" applyFont="1" applyAlignment="1">
      <alignment horizontal="center" vertical="center"/>
    </xf>
    <xf numFmtId="0" fontId="32" fillId="0" borderId="0" xfId="0" applyFont="1" applyAlignment="1" applyProtection="1">
      <alignment horizontal="left"/>
      <protection hidden="1"/>
    </xf>
    <xf numFmtId="0" fontId="33" fillId="0" borderId="0" xfId="0" applyFont="1" applyAlignment="1" applyProtection="1">
      <alignment horizontal="center" vertical="center"/>
      <protection hidden="1"/>
    </xf>
    <xf numFmtId="0" fontId="30" fillId="0" borderId="0" xfId="0" applyFont="1" applyAlignment="1" applyProtection="1">
      <alignment horizontal="center"/>
      <protection hidden="1"/>
    </xf>
    <xf numFmtId="0" fontId="10" fillId="2" borderId="22" xfId="0" applyFont="1" applyFill="1" applyBorder="1" applyAlignment="1" applyProtection="1">
      <alignment horizontal="left" vertical="center" indent="2"/>
      <protection hidden="1"/>
    </xf>
    <xf numFmtId="0" fontId="0" fillId="0" borderId="19" xfId="0" applyBorder="1" applyAlignment="1" applyProtection="1">
      <alignment horizontal="left" vertical="center" indent="2"/>
      <protection hidden="1"/>
    </xf>
    <xf numFmtId="165" fontId="4" fillId="2" borderId="0" xfId="0" applyNumberFormat="1" applyFont="1" applyFill="1" applyBorder="1" applyAlignment="1" applyProtection="1">
      <alignment horizontal="right" vertical="center" indent="9"/>
      <protection hidden="1"/>
    </xf>
    <xf numFmtId="165" fontId="4" fillId="2" borderId="19" xfId="0" applyNumberFormat="1" applyFont="1" applyFill="1" applyBorder="1" applyAlignment="1" applyProtection="1">
      <alignment horizontal="right" vertical="center" indent="9"/>
      <protection hidden="1"/>
    </xf>
    <xf numFmtId="165" fontId="4" fillId="2" borderId="36" xfId="0" applyNumberFormat="1" applyFont="1" applyFill="1" applyBorder="1" applyAlignment="1" applyProtection="1">
      <alignment horizontal="right" vertical="center" indent="9"/>
      <protection hidden="1"/>
    </xf>
    <xf numFmtId="165" fontId="4" fillId="2" borderId="12" xfId="0" applyNumberFormat="1" applyFont="1" applyFill="1" applyBorder="1" applyAlignment="1" applyProtection="1">
      <alignment horizontal="right" vertical="center" indent="9"/>
      <protection hidden="1"/>
    </xf>
    <xf numFmtId="165" fontId="4" fillId="2" borderId="10" xfId="0" applyNumberFormat="1" applyFont="1" applyFill="1" applyBorder="1" applyAlignment="1" applyProtection="1">
      <alignment horizontal="right" vertical="center" indent="9"/>
      <protection hidden="1"/>
    </xf>
    <xf numFmtId="0" fontId="13" fillId="2" borderId="17" xfId="3" applyNumberFormat="1" applyFont="1" applyFill="1" applyBorder="1" applyAlignment="1" applyProtection="1">
      <alignment vertical="center"/>
      <protection hidden="1"/>
    </xf>
    <xf numFmtId="165" fontId="4" fillId="2" borderId="22" xfId="0" applyNumberFormat="1" applyFont="1" applyFill="1" applyBorder="1" applyAlignment="1" applyProtection="1">
      <alignment horizontal="right" vertical="center" indent="9"/>
      <protection hidden="1"/>
    </xf>
    <xf numFmtId="0" fontId="2" fillId="2" borderId="41" xfId="0" applyFont="1" applyFill="1" applyBorder="1" applyAlignment="1" applyProtection="1">
      <alignment horizontal="left" vertical="center" indent="1"/>
      <protection hidden="1"/>
    </xf>
    <xf numFmtId="0" fontId="2" fillId="2" borderId="11" xfId="0" applyFont="1" applyFill="1" applyBorder="1" applyAlignment="1" applyProtection="1">
      <alignment horizontal="left" vertical="center" indent="1"/>
      <protection hidden="1"/>
    </xf>
    <xf numFmtId="0" fontId="2" fillId="5" borderId="15" xfId="0" applyFont="1" applyFill="1" applyBorder="1" applyAlignment="1" applyProtection="1">
      <alignment horizontal="left" vertical="center" indent="1"/>
      <protection hidden="1"/>
    </xf>
    <xf numFmtId="164" fontId="7" fillId="5" borderId="17" xfId="0" applyNumberFormat="1" applyFont="1" applyFill="1" applyBorder="1" applyAlignment="1" applyProtection="1">
      <alignment horizontal="right" vertical="center" indent="9"/>
      <protection hidden="1"/>
    </xf>
    <xf numFmtId="165" fontId="4" fillId="5" borderId="17" xfId="0" applyNumberFormat="1" applyFont="1" applyFill="1" applyBorder="1" applyAlignment="1" applyProtection="1">
      <alignment horizontal="right" vertical="center"/>
      <protection hidden="1"/>
    </xf>
    <xf numFmtId="11" fontId="36" fillId="5" borderId="17" xfId="0" applyNumberFormat="1" applyFont="1" applyFill="1" applyBorder="1" applyAlignment="1" applyProtection="1">
      <alignment horizontal="left" vertical="top" wrapText="1" indent="2"/>
      <protection hidden="1"/>
    </xf>
    <xf numFmtId="11" fontId="36" fillId="5" borderId="16" xfId="0" applyNumberFormat="1" applyFont="1" applyFill="1" applyBorder="1" applyAlignment="1" applyProtection="1">
      <alignment horizontal="left" vertical="top" wrapText="1" indent="2"/>
      <protection hidden="1"/>
    </xf>
    <xf numFmtId="0" fontId="6" fillId="11" borderId="0" xfId="1" applyFill="1" applyAlignment="1" applyProtection="1">
      <alignment horizontal="center"/>
      <protection hidden="1"/>
    </xf>
    <xf numFmtId="0" fontId="1" fillId="0" borderId="0" xfId="4"/>
    <xf numFmtId="0" fontId="1" fillId="0" borderId="0" xfId="4" applyFont="1" applyAlignment="1">
      <alignment horizontal="center" vertical="center" textRotation="180"/>
    </xf>
    <xf numFmtId="0" fontId="1" fillId="0" borderId="0" xfId="4" applyAlignment="1"/>
    <xf numFmtId="0" fontId="1" fillId="0" borderId="0" xfId="4" applyFill="1" applyAlignment="1"/>
    <xf numFmtId="0" fontId="1" fillId="12" borderId="0" xfId="4" applyFill="1" applyAlignment="1"/>
    <xf numFmtId="0" fontId="5" fillId="2" borderId="0" xfId="0" applyFont="1" applyFill="1" applyBorder="1" applyAlignment="1" applyProtection="1">
      <alignment horizontal="center" vertical="center" wrapText="1"/>
      <protection hidden="1"/>
    </xf>
    <xf numFmtId="0" fontId="2" fillId="12" borderId="13" xfId="4" applyFont="1" applyFill="1" applyBorder="1" applyAlignment="1" applyProtection="1">
      <alignment horizontal="center" vertical="center"/>
      <protection locked="0"/>
    </xf>
    <xf numFmtId="0" fontId="19" fillId="0" borderId="13" xfId="4" applyFont="1" applyBorder="1" applyAlignment="1">
      <alignment horizontal="center" vertical="center"/>
    </xf>
    <xf numFmtId="0" fontId="19" fillId="2" borderId="13" xfId="4" applyFont="1" applyFill="1" applyBorder="1" applyAlignment="1">
      <alignment horizontal="center" vertical="center" wrapText="1"/>
    </xf>
    <xf numFmtId="0" fontId="19" fillId="2" borderId="13" xfId="4" quotePrefix="1" applyFont="1" applyFill="1" applyBorder="1" applyAlignment="1">
      <alignment horizontal="center" vertical="center" wrapText="1"/>
    </xf>
    <xf numFmtId="0" fontId="2" fillId="2" borderId="15" xfId="4" applyFont="1" applyFill="1" applyBorder="1" applyAlignment="1">
      <alignment horizontal="left" vertical="center" wrapText="1" indent="1"/>
    </xf>
    <xf numFmtId="0" fontId="2" fillId="0" borderId="17" xfId="4" applyFont="1" applyBorder="1" applyAlignment="1">
      <alignment horizontal="left" vertical="center" wrapText="1" indent="1"/>
    </xf>
    <xf numFmtId="0" fontId="1" fillId="2" borderId="13" xfId="4" applyFill="1" applyBorder="1" applyAlignment="1"/>
    <xf numFmtId="0" fontId="2" fillId="2" borderId="19" xfId="4" applyFont="1" applyFill="1" applyBorder="1" applyAlignment="1">
      <alignment horizontal="center" vertical="center"/>
    </xf>
    <xf numFmtId="0" fontId="1" fillId="2" borderId="10" xfId="4" applyFill="1" applyBorder="1" applyAlignment="1"/>
    <xf numFmtId="0" fontId="1" fillId="0" borderId="13" xfId="4" applyFont="1" applyBorder="1" applyAlignment="1" applyProtection="1">
      <alignment vertical="top" wrapText="1"/>
      <protection locked="0"/>
    </xf>
    <xf numFmtId="0" fontId="1" fillId="12" borderId="13" xfId="4" applyFont="1" applyFill="1" applyBorder="1" applyAlignment="1" applyProtection="1">
      <alignment horizontal="center" vertical="center" wrapText="1"/>
      <protection locked="0"/>
    </xf>
    <xf numFmtId="0" fontId="1" fillId="12" borderId="16" xfId="4" applyFont="1" applyFill="1" applyBorder="1" applyAlignment="1" applyProtection="1">
      <alignment horizontal="center" vertical="center" wrapText="1"/>
      <protection locked="0"/>
    </xf>
    <xf numFmtId="0" fontId="1" fillId="12" borderId="0" xfId="4" applyFont="1" applyFill="1" applyBorder="1" applyAlignment="1" applyProtection="1">
      <alignment horizontal="center" vertical="center" wrapText="1"/>
      <protection locked="0"/>
    </xf>
    <xf numFmtId="0" fontId="2" fillId="12" borderId="13" xfId="4" applyFont="1" applyFill="1" applyBorder="1" applyAlignment="1" applyProtection="1">
      <alignment horizontal="center" vertical="center"/>
    </xf>
    <xf numFmtId="0" fontId="1" fillId="12" borderId="13" xfId="4" applyFont="1" applyFill="1" applyBorder="1" applyAlignment="1" applyProtection="1">
      <alignment horizontal="center" vertical="center" wrapText="1"/>
    </xf>
    <xf numFmtId="0" fontId="18" fillId="0" borderId="17" xfId="4" applyFont="1" applyBorder="1" applyAlignment="1">
      <alignment horizontal="center" vertical="center"/>
    </xf>
    <xf numFmtId="0" fontId="1" fillId="12" borderId="16" xfId="4" applyFont="1" applyFill="1" applyBorder="1" applyAlignment="1" applyProtection="1">
      <alignment horizontal="center" vertical="center" wrapText="1"/>
    </xf>
    <xf numFmtId="0" fontId="19" fillId="5" borderId="13" xfId="4" applyFont="1" applyFill="1" applyBorder="1" applyAlignment="1">
      <alignment horizontal="center" vertical="center"/>
    </xf>
    <xf numFmtId="0" fontId="2" fillId="5" borderId="13" xfId="4" applyFont="1" applyFill="1" applyBorder="1" applyAlignment="1" applyProtection="1">
      <alignment horizontal="center" vertical="center"/>
    </xf>
    <xf numFmtId="0" fontId="1" fillId="0" borderId="13" xfId="4" applyBorder="1" applyAlignment="1"/>
    <xf numFmtId="0" fontId="2" fillId="0" borderId="13" xfId="4" applyFont="1" applyFill="1" applyBorder="1" applyAlignment="1" applyProtection="1">
      <alignment horizontal="center" vertical="center"/>
    </xf>
    <xf numFmtId="0" fontId="0" fillId="0" borderId="13" xfId="0" applyBorder="1"/>
    <xf numFmtId="0" fontId="1" fillId="0" borderId="0" xfId="0" applyFont="1" applyAlignment="1" applyProtection="1">
      <alignment horizontal="left" vertical="center" wrapText="1" indent="1"/>
      <protection hidden="1"/>
    </xf>
    <xf numFmtId="0" fontId="1" fillId="0" borderId="0" xfId="0" applyFont="1" applyFill="1" applyBorder="1" applyAlignment="1" applyProtection="1">
      <alignment horizontal="left" vertical="top" wrapText="1"/>
      <protection hidden="1"/>
    </xf>
    <xf numFmtId="14" fontId="1" fillId="0" borderId="22" xfId="0" applyNumberFormat="1" applyFont="1" applyFill="1" applyBorder="1" applyAlignment="1" applyProtection="1">
      <alignment horizontal="left" vertical="top" wrapText="1"/>
      <protection hidden="1"/>
    </xf>
    <xf numFmtId="165" fontId="1" fillId="0" borderId="22" xfId="2" applyNumberFormat="1" applyFont="1" applyFill="1" applyBorder="1" applyAlignment="1" applyProtection="1">
      <alignment horizontal="left" vertical="top" wrapText="1"/>
      <protection hidden="1"/>
    </xf>
    <xf numFmtId="165" fontId="1" fillId="0" borderId="22" xfId="0" applyNumberFormat="1" applyFont="1" applyFill="1" applyBorder="1" applyAlignment="1" applyProtection="1">
      <alignment horizontal="left" vertical="top" wrapText="1"/>
      <protection hidden="1"/>
    </xf>
    <xf numFmtId="165" fontId="1" fillId="0" borderId="41" xfId="0" applyNumberFormat="1" applyFont="1" applyFill="1" applyBorder="1" applyAlignment="1" applyProtection="1">
      <alignment horizontal="left" vertical="top" wrapText="1"/>
      <protection hidden="1"/>
    </xf>
    <xf numFmtId="9" fontId="1" fillId="0" borderId="22" xfId="2" applyFont="1" applyFill="1" applyBorder="1" applyAlignment="1" applyProtection="1">
      <alignment horizontal="left" vertical="top" wrapText="1"/>
      <protection hidden="1"/>
    </xf>
    <xf numFmtId="9" fontId="1" fillId="0" borderId="22" xfId="0" applyNumberFormat="1" applyFont="1" applyFill="1" applyBorder="1" applyAlignment="1" applyProtection="1">
      <alignment horizontal="left" vertical="top" wrapText="1"/>
      <protection hidden="1"/>
    </xf>
    <xf numFmtId="0" fontId="25" fillId="0" borderId="1" xfId="0" applyFont="1" applyBorder="1" applyAlignment="1" applyProtection="1">
      <alignment horizontal="left" indent="1"/>
      <protection locked="0"/>
    </xf>
    <xf numFmtId="0" fontId="2" fillId="2" borderId="1" xfId="0" applyFont="1" applyFill="1" applyBorder="1" applyAlignment="1" applyProtection="1">
      <alignment horizontal="left" vertical="center" wrapText="1" indent="1"/>
      <protection hidden="1"/>
    </xf>
    <xf numFmtId="164" fontId="7" fillId="3" borderId="13" xfId="0" applyNumberFormat="1" applyFont="1" applyFill="1" applyBorder="1" applyAlignment="1" applyProtection="1">
      <alignment horizontal="left" vertical="top" indent="9"/>
      <protection hidden="1"/>
    </xf>
    <xf numFmtId="0" fontId="24" fillId="0" borderId="13" xfId="0" applyFont="1" applyBorder="1" applyAlignment="1" applyProtection="1">
      <alignment horizontal="left" vertical="top" wrapText="1"/>
      <protection locked="0"/>
    </xf>
    <xf numFmtId="1" fontId="2" fillId="5" borderId="13" xfId="4" applyNumberFormat="1" applyFont="1" applyFill="1" applyBorder="1" applyAlignment="1" applyProtection="1">
      <alignment horizontal="center" vertical="center"/>
    </xf>
    <xf numFmtId="1" fontId="2" fillId="0" borderId="13" xfId="4" applyNumberFormat="1" applyFont="1" applyFill="1" applyBorder="1" applyAlignment="1" applyProtection="1">
      <alignment horizontal="center" vertical="center"/>
    </xf>
    <xf numFmtId="0" fontId="0" fillId="13" borderId="19" xfId="0" applyFill="1" applyBorder="1" applyAlignment="1">
      <alignment horizontal="center" vertical="center"/>
    </xf>
    <xf numFmtId="0" fontId="2" fillId="13" borderId="19" xfId="4" applyFont="1" applyFill="1" applyBorder="1" applyAlignment="1">
      <alignment horizontal="center" vertical="center"/>
    </xf>
    <xf numFmtId="0" fontId="1" fillId="13" borderId="13" xfId="4" applyFill="1" applyBorder="1" applyAlignment="1"/>
    <xf numFmtId="0" fontId="19" fillId="13" borderId="13" xfId="4" quotePrefix="1" applyFont="1" applyFill="1" applyBorder="1" applyAlignment="1">
      <alignment horizontal="center" vertical="center" wrapText="1"/>
    </xf>
    <xf numFmtId="0" fontId="19" fillId="13" borderId="13" xfId="4" applyFont="1" applyFill="1" applyBorder="1" applyAlignment="1">
      <alignment horizontal="center" vertical="center" wrapText="1"/>
    </xf>
    <xf numFmtId="0" fontId="19" fillId="13" borderId="10" xfId="4" quotePrefix="1" applyFont="1" applyFill="1" applyBorder="1" applyAlignment="1">
      <alignment horizontal="center" vertical="center" wrapText="1"/>
    </xf>
    <xf numFmtId="0" fontId="1" fillId="13" borderId="10" xfId="4" applyFill="1" applyBorder="1" applyAlignment="1"/>
    <xf numFmtId="0" fontId="19" fillId="13" borderId="13" xfId="4" applyFont="1" applyFill="1" applyBorder="1" applyAlignment="1">
      <alignment horizontal="center" vertical="center"/>
    </xf>
    <xf numFmtId="0" fontId="2" fillId="13" borderId="13" xfId="4" applyFont="1" applyFill="1" applyBorder="1" applyAlignment="1" applyProtection="1">
      <alignment horizontal="center" vertical="center"/>
      <protection locked="0"/>
    </xf>
    <xf numFmtId="0" fontId="2" fillId="13" borderId="13" xfId="4" applyFont="1" applyFill="1" applyBorder="1" applyAlignment="1" applyProtection="1">
      <alignment horizontal="center" vertical="center"/>
    </xf>
    <xf numFmtId="0" fontId="1" fillId="0" borderId="0" xfId="4" applyBorder="1" applyAlignment="1"/>
    <xf numFmtId="0" fontId="1" fillId="0" borderId="0" xfId="4" applyFill="1" applyBorder="1" applyAlignment="1"/>
    <xf numFmtId="0" fontId="1" fillId="0" borderId="12" xfId="4" applyBorder="1" applyAlignment="1"/>
    <xf numFmtId="0" fontId="28" fillId="0" borderId="1" xfId="0" applyFont="1" applyBorder="1" applyAlignment="1" applyProtection="1">
      <alignment horizontal="left" indent="1"/>
    </xf>
    <xf numFmtId="0" fontId="27" fillId="3" borderId="13" xfId="0" applyFont="1" applyFill="1" applyBorder="1" applyAlignment="1" applyProtection="1">
      <alignment horizontal="left" indent="1"/>
    </xf>
    <xf numFmtId="0" fontId="18" fillId="0" borderId="52" xfId="0" applyFont="1" applyBorder="1" applyAlignment="1" applyProtection="1">
      <alignment horizontal="center" vertical="center" wrapText="1"/>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textRotation="90" wrapText="1"/>
      <protection hidden="1"/>
    </xf>
    <xf numFmtId="0" fontId="24" fillId="0" borderId="56" xfId="0" applyFont="1" applyBorder="1" applyAlignment="1" applyProtection="1">
      <alignment horizontal="left" vertical="top" wrapText="1"/>
      <protection locked="0"/>
    </xf>
    <xf numFmtId="0" fontId="18" fillId="0" borderId="59" xfId="0" applyFont="1" applyBorder="1" applyAlignment="1" applyProtection="1">
      <alignment horizontal="center" vertical="center" textRotation="90" wrapText="1"/>
      <protection hidden="1"/>
    </xf>
    <xf numFmtId="0" fontId="23" fillId="2" borderId="60" xfId="0" applyFont="1" applyFill="1" applyBorder="1" applyAlignment="1" applyProtection="1">
      <alignment horizontal="left" vertical="top" wrapText="1"/>
      <protection hidden="1"/>
    </xf>
    <xf numFmtId="0" fontId="24" fillId="0" borderId="60" xfId="0" applyFont="1" applyBorder="1" applyAlignment="1" applyProtection="1">
      <alignment horizontal="left" vertical="top" wrapText="1"/>
      <protection locked="0"/>
    </xf>
    <xf numFmtId="0" fontId="23" fillId="2" borderId="61" xfId="0" applyFont="1" applyFill="1" applyBorder="1" applyAlignment="1" applyProtection="1">
      <alignment horizontal="left" vertical="top" wrapText="1"/>
      <protection hidden="1"/>
    </xf>
    <xf numFmtId="0" fontId="2" fillId="2" borderId="13" xfId="4" applyFont="1" applyFill="1" applyBorder="1" applyAlignment="1"/>
    <xf numFmtId="166" fontId="2" fillId="2" borderId="13" xfId="3" applyNumberFormat="1" applyFont="1" applyFill="1" applyBorder="1" applyAlignment="1"/>
    <xf numFmtId="0" fontId="2" fillId="14" borderId="13" xfId="4" applyFont="1" applyFill="1" applyBorder="1" applyAlignment="1"/>
    <xf numFmtId="166" fontId="2" fillId="14" borderId="13" xfId="3" applyNumberFormat="1" applyFont="1" applyFill="1" applyBorder="1" applyAlignment="1"/>
    <xf numFmtId="164" fontId="1" fillId="0" borderId="13" xfId="0" applyNumberFormat="1" applyFont="1" applyBorder="1" applyAlignment="1" applyProtection="1">
      <alignment horizontal="left" vertical="top" wrapText="1" indent="1"/>
    </xf>
    <xf numFmtId="164" fontId="1" fillId="0" borderId="22" xfId="2" applyNumberFormat="1" applyFont="1" applyFill="1" applyBorder="1" applyAlignment="1" applyProtection="1">
      <alignment horizontal="left" vertical="top" wrapText="1"/>
      <protection hidden="1"/>
    </xf>
    <xf numFmtId="0" fontId="2" fillId="0" borderId="0" xfId="0" applyFont="1" applyBorder="1" applyAlignment="1" applyProtection="1">
      <alignment horizontal="left" vertical="top" wrapText="1"/>
      <protection hidden="1"/>
    </xf>
    <xf numFmtId="0" fontId="1" fillId="0" borderId="0" xfId="0" applyFont="1" applyBorder="1" applyAlignment="1" applyProtection="1">
      <alignment horizontal="left" vertical="top" wrapText="1"/>
      <protection hidden="1"/>
    </xf>
    <xf numFmtId="14" fontId="1" fillId="0" borderId="0" xfId="0" applyNumberFormat="1" applyFont="1" applyBorder="1" applyAlignment="1" applyProtection="1">
      <alignment horizontal="left" vertical="top" wrapText="1"/>
      <protection hidden="1"/>
    </xf>
    <xf numFmtId="0" fontId="0" fillId="0" borderId="0" xfId="0" applyFont="1" applyProtection="1"/>
    <xf numFmtId="0" fontId="1" fillId="0" borderId="0" xfId="4" applyFont="1" applyAlignment="1" applyProtection="1">
      <alignment horizontal="center" vertical="center" textRotation="180"/>
      <protection hidden="1"/>
    </xf>
    <xf numFmtId="0" fontId="2" fillId="2" borderId="19" xfId="4" applyFont="1" applyFill="1" applyBorder="1" applyAlignment="1" applyProtection="1">
      <alignment horizontal="center" vertical="center"/>
      <protection hidden="1"/>
    </xf>
    <xf numFmtId="0" fontId="1" fillId="2" borderId="13" xfId="4" applyFill="1" applyBorder="1" applyAlignment="1" applyProtection="1">
      <protection hidden="1"/>
    </xf>
    <xf numFmtId="0" fontId="19" fillId="2" borderId="13" xfId="4" quotePrefix="1" applyFont="1" applyFill="1" applyBorder="1" applyAlignment="1" applyProtection="1">
      <alignment horizontal="center" vertical="center" wrapText="1"/>
      <protection hidden="1"/>
    </xf>
    <xf numFmtId="0" fontId="19" fillId="2" borderId="13" xfId="4" applyFont="1" applyFill="1" applyBorder="1" applyAlignment="1" applyProtection="1">
      <alignment horizontal="center" vertical="center" wrapText="1"/>
      <protection hidden="1"/>
    </xf>
    <xf numFmtId="0" fontId="1" fillId="2" borderId="10" xfId="4" applyFill="1" applyBorder="1" applyAlignment="1" applyProtection="1">
      <protection hidden="1"/>
    </xf>
    <xf numFmtId="0" fontId="13" fillId="2" borderId="16"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left" vertical="center" wrapText="1" indent="1"/>
      <protection hidden="1"/>
    </xf>
    <xf numFmtId="164" fontId="7" fillId="2" borderId="22" xfId="0" applyNumberFormat="1" applyFont="1" applyFill="1" applyBorder="1" applyAlignment="1" applyProtection="1">
      <alignment horizontal="right" vertical="center" indent="9"/>
      <protection hidden="1"/>
    </xf>
    <xf numFmtId="164" fontId="7" fillId="2" borderId="19" xfId="0" applyNumberFormat="1" applyFont="1" applyFill="1" applyBorder="1" applyAlignment="1" applyProtection="1">
      <alignment horizontal="right" vertical="center" indent="9"/>
      <protection hidden="1"/>
    </xf>
    <xf numFmtId="0" fontId="25" fillId="0" borderId="1" xfId="0" applyFont="1" applyBorder="1" applyAlignment="1" applyProtection="1">
      <alignment horizontal="left" indent="1"/>
      <protection hidden="1"/>
    </xf>
    <xf numFmtId="0" fontId="13" fillId="2" borderId="15" xfId="3" applyNumberFormat="1" applyFont="1" applyFill="1" applyBorder="1" applyAlignment="1" applyProtection="1">
      <alignment vertical="center"/>
      <protection hidden="1"/>
    </xf>
    <xf numFmtId="0" fontId="13" fillId="2" borderId="16" xfId="3" applyNumberFormat="1" applyFont="1" applyFill="1" applyBorder="1" applyAlignment="1" applyProtection="1">
      <alignment vertical="center"/>
      <protection hidden="1"/>
    </xf>
    <xf numFmtId="165" fontId="13" fillId="2" borderId="15" xfId="0" applyNumberFormat="1" applyFont="1" applyFill="1" applyBorder="1" applyAlignment="1" applyProtection="1">
      <alignment horizontal="center" vertical="center" wrapText="1"/>
      <protection hidden="1"/>
    </xf>
    <xf numFmtId="165" fontId="4" fillId="5" borderId="12" xfId="0" applyNumberFormat="1" applyFont="1" applyFill="1" applyBorder="1" applyAlignment="1" applyProtection="1">
      <alignment horizontal="right" vertical="center"/>
      <protection hidden="1"/>
    </xf>
    <xf numFmtId="164" fontId="7" fillId="3" borderId="36" xfId="0" applyNumberFormat="1" applyFont="1" applyFill="1" applyBorder="1" applyAlignment="1" applyProtection="1">
      <alignment horizontal="left" vertical="top" indent="9"/>
      <protection hidden="1"/>
    </xf>
    <xf numFmtId="164" fontId="7" fillId="3" borderId="12" xfId="0" applyNumberFormat="1" applyFont="1" applyFill="1" applyBorder="1" applyAlignment="1" applyProtection="1">
      <alignment horizontal="left" vertical="top" indent="9"/>
      <protection hidden="1"/>
    </xf>
    <xf numFmtId="164" fontId="7" fillId="3" borderId="10" xfId="0" applyNumberFormat="1" applyFont="1" applyFill="1" applyBorder="1" applyAlignment="1" applyProtection="1">
      <alignment horizontal="left" vertical="top" indent="9"/>
      <protection hidden="1"/>
    </xf>
    <xf numFmtId="165" fontId="4" fillId="5" borderId="16" xfId="0" applyNumberFormat="1" applyFont="1" applyFill="1" applyBorder="1" applyAlignment="1" applyProtection="1">
      <alignment horizontal="right" vertical="center"/>
      <protection hidden="1"/>
    </xf>
    <xf numFmtId="0" fontId="25" fillId="3" borderId="26" xfId="0" applyFont="1" applyFill="1" applyBorder="1" applyAlignment="1" applyProtection="1">
      <alignment horizontal="left" vertical="top" wrapText="1" indent="1"/>
    </xf>
    <xf numFmtId="14" fontId="25" fillId="3" borderId="1" xfId="0" applyNumberFormat="1" applyFont="1" applyFill="1" applyBorder="1" applyAlignment="1" applyProtection="1">
      <alignment horizontal="left" vertical="top" wrapText="1" indent="1"/>
    </xf>
    <xf numFmtId="0" fontId="19" fillId="5" borderId="13" xfId="4" applyFont="1" applyFill="1" applyBorder="1" applyAlignment="1" applyProtection="1">
      <alignment horizontal="center" vertical="center"/>
      <protection hidden="1"/>
    </xf>
    <xf numFmtId="0" fontId="1" fillId="0" borderId="0" xfId="4" applyProtection="1"/>
    <xf numFmtId="0" fontId="1" fillId="0" borderId="0" xfId="4" applyAlignment="1" applyProtection="1"/>
    <xf numFmtId="0" fontId="19" fillId="0" borderId="0" xfId="4" applyFont="1" applyAlignment="1" applyProtection="1">
      <alignment vertical="center"/>
    </xf>
    <xf numFmtId="11" fontId="44" fillId="5" borderId="17" xfId="0" applyNumberFormat="1" applyFont="1" applyFill="1" applyBorder="1" applyAlignment="1" applyProtection="1">
      <alignment horizontal="left" vertical="top" wrapText="1" indent="2"/>
      <protection hidden="1"/>
    </xf>
    <xf numFmtId="11" fontId="44" fillId="5" borderId="16" xfId="0" applyNumberFormat="1" applyFont="1" applyFill="1" applyBorder="1" applyAlignment="1" applyProtection="1">
      <alignment horizontal="left" vertical="top" wrapText="1" indent="2"/>
      <protection hidden="1"/>
    </xf>
    <xf numFmtId="0" fontId="44" fillId="2" borderId="15" xfId="0" applyFont="1" applyFill="1" applyBorder="1" applyAlignment="1" applyProtection="1">
      <alignment horizontal="center" vertical="center"/>
      <protection hidden="1"/>
    </xf>
    <xf numFmtId="0" fontId="44" fillId="2" borderId="16" xfId="0" applyFont="1" applyFill="1" applyBorder="1" applyAlignment="1" applyProtection="1">
      <alignment horizontal="center" vertical="center"/>
      <protection hidden="1"/>
    </xf>
    <xf numFmtId="0" fontId="44" fillId="0" borderId="0" xfId="0" applyFont="1" applyAlignment="1" applyProtection="1">
      <alignment horizontal="left" indent="4"/>
      <protection hidden="1"/>
    </xf>
    <xf numFmtId="0" fontId="3" fillId="2" borderId="36" xfId="0" applyFont="1" applyFill="1" applyBorder="1" applyAlignment="1" applyProtection="1">
      <alignment horizontal="center" vertical="center"/>
      <protection hidden="1"/>
    </xf>
    <xf numFmtId="0" fontId="3" fillId="2" borderId="12" xfId="0" applyFont="1" applyFill="1" applyBorder="1" applyAlignment="1" applyProtection="1">
      <alignment horizontal="center" vertical="center"/>
      <protection hidden="1"/>
    </xf>
    <xf numFmtId="0" fontId="3" fillId="2" borderId="10" xfId="0" applyFont="1" applyFill="1" applyBorder="1" applyAlignment="1" applyProtection="1">
      <alignment horizontal="center" vertical="center"/>
      <protection hidden="1"/>
    </xf>
    <xf numFmtId="0" fontId="33" fillId="11" borderId="0" xfId="0" applyFont="1" applyFill="1" applyAlignment="1" applyProtection="1">
      <alignment horizontal="center" vertical="center"/>
      <protection hidden="1"/>
    </xf>
    <xf numFmtId="0" fontId="30" fillId="11" borderId="0" xfId="0" applyFont="1" applyFill="1" applyAlignment="1" applyProtection="1">
      <alignment horizontal="center"/>
      <protection hidden="1"/>
    </xf>
    <xf numFmtId="0" fontId="16" fillId="11" borderId="0" xfId="0" applyFont="1" applyFill="1" applyAlignment="1" applyProtection="1">
      <alignment horizontal="center"/>
      <protection hidden="1"/>
    </xf>
    <xf numFmtId="0" fontId="2" fillId="3" borderId="13" xfId="4" applyFont="1" applyFill="1" applyBorder="1" applyAlignment="1" applyProtection="1">
      <alignment horizontal="center" vertical="center"/>
    </xf>
    <xf numFmtId="0" fontId="13" fillId="3" borderId="15" xfId="0" applyFont="1" applyFill="1" applyBorder="1" applyAlignment="1" applyProtection="1">
      <alignment horizontal="left" vertical="center"/>
      <protection hidden="1"/>
    </xf>
    <xf numFmtId="0" fontId="13" fillId="3" borderId="16" xfId="0" applyFont="1" applyFill="1" applyBorder="1" applyAlignment="1" applyProtection="1">
      <alignment horizontal="left" vertical="center"/>
      <protection hidden="1"/>
    </xf>
    <xf numFmtId="0" fontId="13" fillId="2" borderId="0" xfId="0" applyFont="1" applyFill="1" applyBorder="1" applyAlignment="1" applyProtection="1">
      <alignment horizontal="center" vertical="center" wrapText="1"/>
      <protection hidden="1"/>
    </xf>
    <xf numFmtId="0" fontId="13" fillId="2" borderId="19" xfId="0" applyFont="1" applyFill="1" applyBorder="1" applyAlignment="1" applyProtection="1">
      <alignment horizontal="center" vertical="center" wrapText="1"/>
      <protection hidden="1"/>
    </xf>
    <xf numFmtId="0" fontId="44" fillId="13" borderId="33" xfId="0" applyFont="1" applyFill="1" applyBorder="1" applyAlignment="1" applyProtection="1">
      <alignment horizontal="left" vertical="top" wrapText="1"/>
      <protection hidden="1"/>
    </xf>
    <xf numFmtId="0" fontId="44" fillId="13" borderId="34" xfId="0" applyFont="1" applyFill="1" applyBorder="1" applyAlignment="1" applyProtection="1">
      <alignment horizontal="left" vertical="top" wrapText="1"/>
      <protection hidden="1"/>
    </xf>
    <xf numFmtId="0" fontId="44" fillId="0" borderId="0" xfId="0" applyFont="1" applyBorder="1" applyAlignment="1"/>
    <xf numFmtId="0" fontId="44" fillId="0" borderId="19" xfId="0" applyFont="1" applyBorder="1" applyAlignment="1"/>
    <xf numFmtId="0" fontId="44" fillId="0" borderId="22" xfId="0" applyFont="1" applyBorder="1" applyAlignment="1"/>
    <xf numFmtId="0" fontId="44" fillId="0" borderId="36" xfId="0" applyFont="1" applyBorder="1" applyAlignment="1"/>
    <xf numFmtId="0" fontId="44" fillId="0" borderId="10" xfId="0" applyFont="1" applyBorder="1" applyAlignment="1"/>
    <xf numFmtId="165" fontId="4" fillId="2" borderId="16" xfId="0" applyNumberFormat="1" applyFont="1" applyFill="1" applyBorder="1" applyAlignment="1" applyProtection="1">
      <alignment horizontal="left" vertical="center"/>
      <protection hidden="1"/>
    </xf>
    <xf numFmtId="165" fontId="4" fillId="2" borderId="13" xfId="0" applyNumberFormat="1" applyFont="1" applyFill="1" applyBorder="1" applyAlignment="1" applyProtection="1">
      <alignment horizontal="left" vertical="center"/>
      <protection hidden="1"/>
    </xf>
    <xf numFmtId="165" fontId="4" fillId="2" borderId="13" xfId="3" applyNumberFormat="1" applyFont="1" applyFill="1" applyBorder="1" applyAlignment="1" applyProtection="1">
      <alignment horizontal="center" vertical="center"/>
      <protection hidden="1"/>
    </xf>
    <xf numFmtId="0" fontId="4" fillId="2" borderId="13" xfId="3" applyNumberFormat="1" applyFont="1" applyFill="1" applyBorder="1" applyAlignment="1" applyProtection="1">
      <alignment horizontal="center" vertical="center"/>
      <protection hidden="1"/>
    </xf>
    <xf numFmtId="165" fontId="13" fillId="2" borderId="16" xfId="0" applyNumberFormat="1" applyFont="1" applyFill="1" applyBorder="1" applyAlignment="1" applyProtection="1">
      <alignment horizontal="left" vertical="center"/>
      <protection hidden="1"/>
    </xf>
    <xf numFmtId="165" fontId="13" fillId="2" borderId="13" xfId="0" applyNumberFormat="1" applyFont="1" applyFill="1" applyBorder="1" applyAlignment="1" applyProtection="1">
      <alignment horizontal="left" vertical="center"/>
      <protection hidden="1"/>
    </xf>
    <xf numFmtId="0" fontId="4" fillId="2" borderId="15" xfId="3" applyNumberFormat="1" applyFont="1" applyFill="1" applyBorder="1" applyAlignment="1" applyProtection="1">
      <alignment horizontal="center" vertical="center"/>
      <protection hidden="1"/>
    </xf>
    <xf numFmtId="165" fontId="13" fillId="2" borderId="15" xfId="0" applyNumberFormat="1" applyFont="1" applyFill="1" applyBorder="1" applyAlignment="1" applyProtection="1">
      <alignment horizontal="center" vertical="center" wrapText="1"/>
      <protection hidden="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2" fillId="2" borderId="22"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44" fillId="2" borderId="36" xfId="0" applyFont="1" applyFill="1" applyBorder="1" applyAlignment="1" applyProtection="1">
      <alignment horizontal="left" indent="2"/>
      <protection hidden="1"/>
    </xf>
    <xf numFmtId="0" fontId="44" fillId="0" borderId="10" xfId="0" applyFont="1" applyBorder="1" applyAlignment="1" applyProtection="1">
      <alignment horizontal="left" indent="2"/>
      <protection hidden="1"/>
    </xf>
    <xf numFmtId="0" fontId="13" fillId="2" borderId="16" xfId="0"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3" fillId="2" borderId="12" xfId="3" applyNumberFormat="1" applyFont="1" applyFill="1" applyBorder="1" applyAlignment="1" applyProtection="1">
      <alignment horizontal="center" vertical="center"/>
      <protection hidden="1"/>
    </xf>
    <xf numFmtId="0" fontId="13" fillId="2" borderId="15" xfId="3" applyNumberFormat="1" applyFont="1" applyFill="1" applyBorder="1" applyAlignment="1" applyProtection="1">
      <alignment horizontal="center" vertical="center"/>
      <protection hidden="1"/>
    </xf>
    <xf numFmtId="0" fontId="13" fillId="2" borderId="17" xfId="3" applyNumberFormat="1" applyFont="1" applyFill="1" applyBorder="1" applyAlignment="1" applyProtection="1">
      <alignment horizontal="center" vertical="center"/>
      <protection hidden="1"/>
    </xf>
    <xf numFmtId="0" fontId="13" fillId="2" borderId="17" xfId="0" applyFont="1" applyFill="1" applyBorder="1" applyAlignment="1" applyProtection="1">
      <alignment horizontal="center" vertical="center"/>
      <protection hidden="1"/>
    </xf>
    <xf numFmtId="0" fontId="13" fillId="2" borderId="16" xfId="0" applyFont="1" applyFill="1" applyBorder="1" applyAlignment="1" applyProtection="1">
      <alignment horizontal="center" vertical="center"/>
      <protection hidden="1"/>
    </xf>
    <xf numFmtId="0" fontId="13" fillId="2" borderId="35" xfId="0" applyFont="1" applyFill="1" applyBorder="1" applyAlignment="1" applyProtection="1">
      <alignment horizontal="center" vertical="center" wrapText="1"/>
      <protection hidden="1"/>
    </xf>
    <xf numFmtId="0" fontId="13" fillId="2" borderId="34" xfId="0" applyFont="1" applyFill="1" applyBorder="1" applyAlignment="1" applyProtection="1">
      <alignment horizontal="center" vertical="center" wrapText="1"/>
      <protection hidden="1"/>
    </xf>
    <xf numFmtId="164" fontId="7" fillId="2" borderId="22" xfId="0" applyNumberFormat="1" applyFont="1" applyFill="1" applyBorder="1" applyAlignment="1" applyProtection="1">
      <alignment horizontal="right" vertical="center" indent="9"/>
      <protection hidden="1"/>
    </xf>
    <xf numFmtId="164" fontId="7" fillId="2" borderId="19" xfId="0" applyNumberFormat="1" applyFont="1" applyFill="1" applyBorder="1" applyAlignment="1" applyProtection="1">
      <alignment horizontal="right" vertical="center" indent="9"/>
      <protection hidden="1"/>
    </xf>
    <xf numFmtId="165" fontId="13" fillId="15" borderId="16" xfId="0" applyNumberFormat="1" applyFont="1" applyFill="1" applyBorder="1" applyAlignment="1" applyProtection="1">
      <alignment horizontal="left" vertical="center"/>
      <protection hidden="1"/>
    </xf>
    <xf numFmtId="165" fontId="13" fillId="15" borderId="13" xfId="0" applyNumberFormat="1" applyFont="1" applyFill="1" applyBorder="1" applyAlignment="1" applyProtection="1">
      <alignment horizontal="left" vertical="center"/>
      <protection hidden="1"/>
    </xf>
    <xf numFmtId="165" fontId="26" fillId="15" borderId="15" xfId="0" applyNumberFormat="1" applyFont="1" applyFill="1" applyBorder="1" applyAlignment="1" applyProtection="1">
      <alignment horizontal="center" vertical="center"/>
      <protection locked="0"/>
    </xf>
    <xf numFmtId="165" fontId="26" fillId="15" borderId="17" xfId="0" applyNumberFormat="1" applyFont="1" applyFill="1" applyBorder="1" applyAlignment="1" applyProtection="1">
      <alignment horizontal="center" vertical="center"/>
      <protection locked="0"/>
    </xf>
    <xf numFmtId="165" fontId="4" fillId="2" borderId="22" xfId="3" applyNumberFormat="1" applyFont="1" applyFill="1" applyBorder="1" applyAlignment="1" applyProtection="1">
      <alignment horizontal="center" vertical="center"/>
      <protection hidden="1"/>
    </xf>
    <xf numFmtId="0" fontId="4" fillId="2" borderId="19" xfId="3" applyNumberFormat="1" applyFont="1" applyFill="1" applyBorder="1" applyAlignment="1" applyProtection="1">
      <alignment horizontal="center" vertical="center"/>
      <protection hidden="1"/>
    </xf>
    <xf numFmtId="0" fontId="44" fillId="2" borderId="33" xfId="0" applyFont="1" applyFill="1" applyBorder="1" applyAlignment="1" applyProtection="1">
      <alignment horizontal="left" indent="2"/>
      <protection hidden="1"/>
    </xf>
    <xf numFmtId="0" fontId="44" fillId="0" borderId="34" xfId="0" applyFont="1" applyBorder="1" applyAlignment="1" applyProtection="1">
      <alignment horizontal="left" indent="2"/>
      <protection hidden="1"/>
    </xf>
    <xf numFmtId="0" fontId="44" fillId="0" borderId="0" xfId="0" applyFont="1" applyBorder="1" applyAlignment="1">
      <alignment horizontal="left" indent="2"/>
    </xf>
    <xf numFmtId="0" fontId="44" fillId="0" borderId="19" xfId="0" applyFont="1" applyBorder="1" applyAlignment="1">
      <alignment horizontal="left" indent="2"/>
    </xf>
    <xf numFmtId="0" fontId="44" fillId="0" borderId="12" xfId="0" applyFont="1" applyBorder="1" applyAlignment="1">
      <alignment horizontal="left" indent="2"/>
    </xf>
    <xf numFmtId="0" fontId="44" fillId="0" borderId="10" xfId="0" applyFont="1" applyBorder="1" applyAlignment="1">
      <alignment horizontal="left" indent="2"/>
    </xf>
    <xf numFmtId="0" fontId="25" fillId="3" borderId="31" xfId="0" applyFont="1" applyFill="1" applyBorder="1" applyAlignment="1" applyProtection="1">
      <alignment horizontal="left" vertical="top" wrapText="1" indent="1"/>
      <protection locked="0"/>
    </xf>
    <xf numFmtId="0" fontId="25" fillId="3" borderId="6" xfId="0" applyFont="1" applyFill="1" applyBorder="1" applyAlignment="1" applyProtection="1">
      <alignment horizontal="left" vertical="top" wrapText="1" indent="1"/>
      <protection locked="0"/>
    </xf>
    <xf numFmtId="164" fontId="7" fillId="2" borderId="35" xfId="0" applyNumberFormat="1" applyFont="1" applyFill="1" applyBorder="1" applyAlignment="1" applyProtection="1">
      <alignment horizontal="right" vertical="center" indent="9"/>
      <protection hidden="1"/>
    </xf>
    <xf numFmtId="164" fontId="7" fillId="2" borderId="34" xfId="0" applyNumberFormat="1" applyFont="1" applyFill="1" applyBorder="1" applyAlignment="1" applyProtection="1">
      <alignment horizontal="right" vertical="center" indent="9"/>
      <protection hidden="1"/>
    </xf>
    <xf numFmtId="165" fontId="26" fillId="0" borderId="15" xfId="0" applyNumberFormat="1" applyFont="1" applyFill="1" applyBorder="1" applyAlignment="1" applyProtection="1">
      <alignment horizontal="right" vertical="top"/>
      <protection locked="0"/>
    </xf>
    <xf numFmtId="165" fontId="26" fillId="0" borderId="16" xfId="0" applyNumberFormat="1" applyFont="1" applyFill="1" applyBorder="1" applyAlignment="1" applyProtection="1">
      <alignment horizontal="right" vertical="top"/>
      <protection locked="0"/>
    </xf>
    <xf numFmtId="165" fontId="26" fillId="0" borderId="17" xfId="0" applyNumberFormat="1" applyFont="1" applyFill="1" applyBorder="1" applyAlignment="1" applyProtection="1">
      <alignment horizontal="right" vertical="top"/>
      <protection locked="0"/>
    </xf>
    <xf numFmtId="0" fontId="13" fillId="2" borderId="15" xfId="0" applyFont="1" applyFill="1" applyBorder="1" applyAlignment="1" applyProtection="1">
      <alignment horizontal="center" vertical="center"/>
      <protection hidden="1"/>
    </xf>
    <xf numFmtId="0" fontId="13" fillId="2" borderId="17" xfId="0" applyFont="1" applyFill="1" applyBorder="1" applyAlignment="1" applyProtection="1">
      <alignment horizontal="center" vertical="center" wrapText="1"/>
      <protection hidden="1"/>
    </xf>
    <xf numFmtId="0" fontId="13" fillId="2" borderId="33" xfId="0" applyFont="1" applyFill="1" applyBorder="1" applyAlignment="1" applyProtection="1">
      <alignment horizontal="center" vertical="center" wrapText="1"/>
      <protection hidden="1"/>
    </xf>
    <xf numFmtId="11" fontId="44" fillId="13" borderId="35" xfId="0" applyNumberFormat="1" applyFont="1" applyFill="1" applyBorder="1" applyAlignment="1" applyProtection="1">
      <alignment horizontal="left" vertical="top" wrapText="1" indent="2"/>
      <protection hidden="1"/>
    </xf>
    <xf numFmtId="11" fontId="44" fillId="13" borderId="34" xfId="0" applyNumberFormat="1" applyFont="1" applyFill="1" applyBorder="1" applyAlignment="1" applyProtection="1">
      <alignment horizontal="left" vertical="top" wrapText="1" indent="2"/>
      <protection hidden="1"/>
    </xf>
    <xf numFmtId="11" fontId="44" fillId="13" borderId="22" xfId="0" applyNumberFormat="1" applyFont="1" applyFill="1" applyBorder="1" applyAlignment="1" applyProtection="1">
      <alignment horizontal="left" vertical="top" wrapText="1" indent="2"/>
      <protection hidden="1"/>
    </xf>
    <xf numFmtId="11" fontId="44" fillId="13" borderId="19" xfId="0" applyNumberFormat="1" applyFont="1" applyFill="1" applyBorder="1" applyAlignment="1" applyProtection="1">
      <alignment horizontal="left" vertical="top" wrapText="1" indent="2"/>
      <protection hidden="1"/>
    </xf>
    <xf numFmtId="11" fontId="44" fillId="13" borderId="36" xfId="0" applyNumberFormat="1" applyFont="1" applyFill="1" applyBorder="1" applyAlignment="1" applyProtection="1">
      <alignment horizontal="left" vertical="top" wrapText="1" indent="2"/>
      <protection hidden="1"/>
    </xf>
    <xf numFmtId="11" fontId="44" fillId="13" borderId="10" xfId="0" applyNumberFormat="1" applyFont="1" applyFill="1" applyBorder="1" applyAlignment="1" applyProtection="1">
      <alignment horizontal="left" vertical="top" wrapText="1" indent="2"/>
      <protection hidden="1"/>
    </xf>
    <xf numFmtId="165" fontId="4" fillId="2" borderId="13" xfId="0" applyNumberFormat="1" applyFont="1" applyFill="1" applyBorder="1" applyAlignment="1" applyProtection="1">
      <alignment horizontal="center" vertical="center"/>
      <protection hidden="1"/>
    </xf>
    <xf numFmtId="165" fontId="26" fillId="0" borderId="15" xfId="0" applyNumberFormat="1" applyFont="1" applyFill="1" applyBorder="1" applyAlignment="1" applyProtection="1">
      <alignment horizontal="right" vertical="top"/>
      <protection locked="0" hidden="1"/>
    </xf>
    <xf numFmtId="165" fontId="26" fillId="0" borderId="16" xfId="0" applyNumberFormat="1" applyFont="1" applyFill="1" applyBorder="1" applyAlignment="1" applyProtection="1">
      <alignment horizontal="right" vertical="top"/>
      <protection locked="0" hidden="1"/>
    </xf>
    <xf numFmtId="0" fontId="43" fillId="2" borderId="35" xfId="0" applyFont="1" applyFill="1" applyBorder="1" applyAlignment="1" applyProtection="1">
      <alignment horizontal="left" vertical="center" indent="2"/>
      <protection hidden="1"/>
    </xf>
    <xf numFmtId="0" fontId="44" fillId="0" borderId="34" xfId="0" applyFont="1" applyBorder="1" applyAlignment="1" applyProtection="1">
      <alignment horizontal="left" vertical="center" indent="2"/>
      <protection hidden="1"/>
    </xf>
    <xf numFmtId="0" fontId="44" fillId="0" borderId="36" xfId="0" applyFont="1" applyBorder="1" applyAlignment="1" applyProtection="1">
      <alignment horizontal="left" vertical="center" indent="2"/>
      <protection hidden="1"/>
    </xf>
    <xf numFmtId="0" fontId="44" fillId="0" borderId="10" xfId="0" applyFont="1" applyBorder="1" applyAlignment="1" applyProtection="1">
      <alignment horizontal="left" vertical="center" indent="2"/>
      <protection hidden="1"/>
    </xf>
    <xf numFmtId="0" fontId="42" fillId="5" borderId="15" xfId="0" applyFont="1" applyFill="1" applyBorder="1" applyAlignment="1" applyProtection="1">
      <alignment horizontal="left" vertical="center" indent="2"/>
      <protection hidden="1"/>
    </xf>
    <xf numFmtId="0" fontId="44" fillId="0" borderId="16" xfId="0" applyFont="1" applyBorder="1" applyAlignment="1" applyProtection="1">
      <alignment horizontal="left" vertical="center" indent="2"/>
      <protection hidden="1"/>
    </xf>
    <xf numFmtId="0" fontId="42" fillId="5" borderId="15" xfId="0" applyFont="1" applyFill="1" applyBorder="1" applyAlignment="1" applyProtection="1">
      <alignment horizontal="left" vertical="center"/>
      <protection hidden="1"/>
    </xf>
    <xf numFmtId="0" fontId="44" fillId="0" borderId="16" xfId="0" applyFont="1" applyBorder="1" applyAlignment="1" applyProtection="1">
      <protection hidden="1"/>
    </xf>
    <xf numFmtId="0" fontId="43" fillId="2" borderId="15" xfId="0" applyFont="1" applyFill="1" applyBorder="1" applyAlignment="1" applyProtection="1">
      <alignment horizontal="left" vertical="center"/>
      <protection hidden="1"/>
    </xf>
    <xf numFmtId="165" fontId="26" fillId="3" borderId="15" xfId="0" applyNumberFormat="1" applyFont="1" applyFill="1" applyBorder="1" applyAlignment="1" applyProtection="1">
      <alignment horizontal="center" vertical="center"/>
      <protection locked="0"/>
    </xf>
    <xf numFmtId="165" fontId="26" fillId="0" borderId="17" xfId="0" applyNumberFormat="1" applyFont="1" applyBorder="1" applyAlignment="1" applyProtection="1">
      <alignment horizontal="center" vertical="center"/>
      <protection locked="0"/>
    </xf>
    <xf numFmtId="165" fontId="4" fillId="2" borderId="12" xfId="0" applyNumberFormat="1" applyFont="1" applyFill="1" applyBorder="1" applyAlignment="1" applyProtection="1">
      <alignment horizontal="center" vertical="center"/>
      <protection hidden="1"/>
    </xf>
    <xf numFmtId="165" fontId="4" fillId="2" borderId="10" xfId="0" applyNumberFormat="1" applyFont="1" applyFill="1" applyBorder="1" applyAlignment="1" applyProtection="1">
      <alignment horizontal="center" vertical="center"/>
      <protection hidden="1"/>
    </xf>
    <xf numFmtId="165" fontId="4" fillId="2" borderId="36" xfId="3" applyNumberFormat="1" applyFont="1" applyFill="1" applyBorder="1" applyAlignment="1" applyProtection="1">
      <alignment vertical="center"/>
      <protection hidden="1"/>
    </xf>
    <xf numFmtId="0" fontId="4" fillId="2" borderId="10" xfId="3" applyNumberFormat="1" applyFont="1" applyFill="1" applyBorder="1" applyAlignment="1" applyProtection="1">
      <alignment vertical="center"/>
      <protection hidden="1"/>
    </xf>
    <xf numFmtId="164" fontId="7" fillId="2" borderId="36" xfId="0" applyNumberFormat="1" applyFont="1" applyFill="1" applyBorder="1" applyAlignment="1" applyProtection="1">
      <alignment horizontal="right" vertical="center" indent="9"/>
      <protection hidden="1"/>
    </xf>
    <xf numFmtId="164" fontId="7" fillId="2" borderId="10" xfId="0" applyNumberFormat="1" applyFont="1" applyFill="1" applyBorder="1" applyAlignment="1" applyProtection="1">
      <alignment horizontal="right" vertical="center" indent="9"/>
      <protection hidden="1"/>
    </xf>
    <xf numFmtId="0" fontId="44" fillId="13" borderId="15" xfId="0" applyFont="1" applyFill="1" applyBorder="1" applyAlignment="1" applyProtection="1">
      <alignment horizontal="left" vertical="top" wrapText="1" indent="2"/>
      <protection hidden="1"/>
    </xf>
    <xf numFmtId="0" fontId="44" fillId="13" borderId="16" xfId="0" applyFont="1" applyFill="1" applyBorder="1" applyAlignment="1" applyProtection="1">
      <alignment horizontal="left" vertical="top" wrapText="1" indent="2"/>
      <protection hidden="1"/>
    </xf>
    <xf numFmtId="0" fontId="44" fillId="3" borderId="15" xfId="0" applyFont="1" applyFill="1" applyBorder="1" applyAlignment="1" applyProtection="1">
      <alignment horizontal="center"/>
      <protection hidden="1"/>
    </xf>
    <xf numFmtId="11" fontId="44" fillId="13" borderId="33" xfId="0" applyNumberFormat="1" applyFont="1" applyFill="1" applyBorder="1" applyAlignment="1" applyProtection="1">
      <alignment horizontal="left" vertical="top" wrapText="1" indent="2"/>
      <protection hidden="1"/>
    </xf>
    <xf numFmtId="11" fontId="44" fillId="13" borderId="0" xfId="0" applyNumberFormat="1" applyFont="1" applyFill="1" applyBorder="1" applyAlignment="1" applyProtection="1">
      <alignment horizontal="left" vertical="top" wrapText="1" indent="2"/>
      <protection hidden="1"/>
    </xf>
    <xf numFmtId="0" fontId="44" fillId="2" borderId="15" xfId="0" applyFont="1" applyFill="1" applyBorder="1" applyAlignment="1" applyProtection="1">
      <alignment horizontal="left" indent="2"/>
      <protection hidden="1"/>
    </xf>
    <xf numFmtId="0" fontId="44" fillId="0" borderId="16" xfId="0" applyFont="1" applyBorder="1" applyAlignment="1" applyProtection="1">
      <alignment horizontal="left" indent="2"/>
      <protection hidden="1"/>
    </xf>
    <xf numFmtId="0" fontId="43" fillId="2" borderId="36" xfId="0" applyFont="1" applyFill="1" applyBorder="1" applyAlignment="1" applyProtection="1">
      <alignment horizontal="left" vertical="center" indent="2"/>
      <protection hidden="1"/>
    </xf>
    <xf numFmtId="0" fontId="0" fillId="5" borderId="63" xfId="0" applyFill="1" applyBorder="1" applyAlignment="1" applyProtection="1">
      <alignment horizontal="left"/>
      <protection hidden="1"/>
    </xf>
    <xf numFmtId="0" fontId="0" fillId="5" borderId="42" xfId="0" applyFill="1" applyBorder="1" applyAlignment="1" applyProtection="1">
      <alignment horizontal="left"/>
      <protection hidden="1"/>
    </xf>
    <xf numFmtId="0" fontId="0" fillId="5" borderId="62" xfId="0" applyFill="1" applyBorder="1" applyAlignment="1" applyProtection="1">
      <alignment horizontal="left"/>
      <protection hidden="1"/>
    </xf>
    <xf numFmtId="0" fontId="0" fillId="5" borderId="43" xfId="0" applyFill="1" applyBorder="1" applyAlignment="1" applyProtection="1">
      <alignment horizontal="left"/>
      <protection hidden="1"/>
    </xf>
    <xf numFmtId="0" fontId="42" fillId="5" borderId="35" xfId="0" applyFont="1" applyFill="1" applyBorder="1" applyAlignment="1" applyProtection="1">
      <alignment horizontal="left" vertical="center" indent="2"/>
      <protection hidden="1"/>
    </xf>
    <xf numFmtId="165" fontId="26" fillId="3" borderId="16" xfId="0" applyNumberFormat="1" applyFont="1" applyFill="1" applyBorder="1" applyAlignment="1" applyProtection="1">
      <alignment horizontal="center" vertical="center"/>
      <protection locked="0"/>
    </xf>
    <xf numFmtId="165" fontId="13" fillId="2" borderId="34" xfId="0" applyNumberFormat="1" applyFont="1" applyFill="1" applyBorder="1" applyAlignment="1" applyProtection="1">
      <alignment horizontal="left" vertical="center"/>
      <protection hidden="1"/>
    </xf>
    <xf numFmtId="165" fontId="13" fillId="2" borderId="37" xfId="0" applyNumberFormat="1" applyFont="1" applyFill="1" applyBorder="1" applyAlignment="1" applyProtection="1">
      <alignment horizontal="left" vertical="center"/>
      <protection hidden="1"/>
    </xf>
    <xf numFmtId="165" fontId="13" fillId="2" borderId="37" xfId="3" applyNumberFormat="1" applyFont="1" applyFill="1" applyBorder="1" applyAlignment="1" applyProtection="1">
      <alignment horizontal="center" vertical="center"/>
      <protection hidden="1"/>
    </xf>
    <xf numFmtId="0" fontId="13" fillId="2" borderId="37" xfId="3" applyNumberFormat="1" applyFont="1" applyFill="1" applyBorder="1" applyAlignment="1" applyProtection="1">
      <alignment horizontal="center" vertical="center"/>
      <protection hidden="1"/>
    </xf>
    <xf numFmtId="0" fontId="13" fillId="2" borderId="35" xfId="3" applyNumberFormat="1" applyFont="1" applyFill="1" applyBorder="1" applyAlignment="1" applyProtection="1">
      <alignment horizontal="center" vertical="center"/>
      <protection hidden="1"/>
    </xf>
    <xf numFmtId="0" fontId="44" fillId="13" borderId="35" xfId="0" applyFont="1" applyFill="1" applyBorder="1" applyAlignment="1" applyProtection="1">
      <alignment horizontal="left" vertical="top" wrapText="1" indent="2"/>
      <protection hidden="1"/>
    </xf>
    <xf numFmtId="0" fontId="44" fillId="13" borderId="34" xfId="0" applyFont="1" applyFill="1" applyBorder="1" applyAlignment="1" applyProtection="1">
      <alignment horizontal="left" vertical="top" wrapText="1" indent="2"/>
      <protection hidden="1"/>
    </xf>
    <xf numFmtId="0" fontId="44" fillId="13" borderId="22" xfId="0" applyFont="1" applyFill="1" applyBorder="1" applyAlignment="1" applyProtection="1">
      <alignment horizontal="left" vertical="top" wrapText="1" indent="2"/>
      <protection hidden="1"/>
    </xf>
    <xf numFmtId="0" fontId="44" fillId="13" borderId="19" xfId="0" applyFont="1" applyFill="1" applyBorder="1" applyAlignment="1" applyProtection="1">
      <alignment horizontal="left" vertical="top" wrapText="1" indent="2"/>
      <protection hidden="1"/>
    </xf>
    <xf numFmtId="0" fontId="44" fillId="13" borderId="36" xfId="0" applyFont="1" applyFill="1" applyBorder="1" applyAlignment="1" applyProtection="1">
      <alignment horizontal="left" vertical="top" wrapText="1" indent="2"/>
      <protection hidden="1"/>
    </xf>
    <xf numFmtId="0" fontId="44" fillId="13" borderId="10" xfId="0" applyFont="1" applyFill="1" applyBorder="1" applyAlignment="1" applyProtection="1">
      <alignment horizontal="left" vertical="top" wrapText="1" indent="2"/>
      <protection hidden="1"/>
    </xf>
    <xf numFmtId="0" fontId="25" fillId="0" borderId="1" xfId="0" applyFont="1" applyBorder="1" applyAlignment="1" applyProtection="1">
      <alignment horizontal="left" indent="1"/>
      <protection locked="0"/>
    </xf>
    <xf numFmtId="0" fontId="7" fillId="5" borderId="26" xfId="0" applyFont="1" applyFill="1" applyBorder="1" applyAlignment="1" applyProtection="1">
      <alignment horizontal="left" vertical="center" indent="1"/>
      <protection hidden="1"/>
    </xf>
    <xf numFmtId="0" fontId="7" fillId="5" borderId="1" xfId="0" applyFont="1" applyFill="1" applyBorder="1" applyAlignment="1" applyProtection="1">
      <alignment horizontal="left" vertical="center" indent="1"/>
      <protection hidden="1"/>
    </xf>
    <xf numFmtId="0" fontId="7" fillId="5" borderId="27" xfId="0" applyFont="1" applyFill="1" applyBorder="1" applyAlignment="1" applyProtection="1">
      <alignment horizontal="left" vertical="center" indent="1"/>
      <protection hidden="1"/>
    </xf>
    <xf numFmtId="0" fontId="2" fillId="2" borderId="29" xfId="0" applyFont="1" applyFill="1" applyBorder="1" applyAlignment="1" applyProtection="1">
      <alignment horizontal="left" vertical="top" wrapText="1" indent="1"/>
      <protection hidden="1"/>
    </xf>
    <xf numFmtId="0" fontId="0" fillId="0" borderId="40" xfId="0" applyBorder="1" applyAlignment="1">
      <alignment horizontal="left" vertical="top"/>
    </xf>
    <xf numFmtId="0" fontId="0" fillId="0" borderId="31" xfId="0" applyBorder="1" applyAlignment="1">
      <alignment horizontal="left" vertical="top"/>
    </xf>
    <xf numFmtId="0" fontId="40" fillId="0" borderId="1" xfId="5" applyBorder="1" applyAlignment="1" applyProtection="1">
      <alignment horizontal="left" indent="1"/>
      <protection locked="0"/>
    </xf>
    <xf numFmtId="49" fontId="25" fillId="0" borderId="1" xfId="0" applyNumberFormat="1" applyFont="1" applyBorder="1" applyAlignment="1" applyProtection="1">
      <alignment horizontal="left" indent="1"/>
      <protection locked="0"/>
    </xf>
    <xf numFmtId="49" fontId="25" fillId="0" borderId="27" xfId="0" applyNumberFormat="1" applyFont="1" applyBorder="1" applyAlignment="1" applyProtection="1">
      <alignment horizontal="left" indent="1"/>
      <protection locked="0"/>
    </xf>
    <xf numFmtId="0" fontId="44" fillId="13" borderId="13" xfId="0" applyFont="1" applyFill="1" applyBorder="1" applyAlignment="1" applyProtection="1">
      <alignment horizontal="left" vertical="top" wrapText="1" indent="2"/>
      <protection hidden="1"/>
    </xf>
    <xf numFmtId="0" fontId="43" fillId="13" borderId="15" xfId="0" applyFont="1" applyFill="1" applyBorder="1" applyAlignment="1" applyProtection="1">
      <alignment horizontal="left" vertical="top" wrapText="1" indent="2"/>
      <protection hidden="1"/>
    </xf>
    <xf numFmtId="0" fontId="43" fillId="13" borderId="16" xfId="0" applyFont="1" applyFill="1" applyBorder="1" applyAlignment="1" applyProtection="1">
      <alignment horizontal="left" vertical="top" wrapText="1" indent="2"/>
      <protection hidden="1"/>
    </xf>
    <xf numFmtId="0" fontId="25" fillId="0" borderId="1" xfId="0" applyFont="1" applyBorder="1" applyAlignment="1" applyProtection="1">
      <alignment horizontal="left" indent="6"/>
      <protection locked="0"/>
    </xf>
    <xf numFmtId="0" fontId="25" fillId="0" borderId="27" xfId="0" applyFont="1" applyBorder="1" applyAlignment="1" applyProtection="1">
      <alignment horizontal="left" indent="6"/>
      <protection locked="0"/>
    </xf>
    <xf numFmtId="0" fontId="2" fillId="2" borderId="1" xfId="0" applyFont="1" applyFill="1" applyBorder="1" applyAlignment="1" applyProtection="1">
      <alignment horizontal="left" vertical="center" wrapText="1" indent="1"/>
      <protection hidden="1"/>
    </xf>
    <xf numFmtId="0" fontId="2" fillId="2" borderId="27" xfId="0" applyFont="1" applyFill="1" applyBorder="1" applyAlignment="1" applyProtection="1">
      <alignment horizontal="left" vertical="center" wrapText="1" indent="1"/>
      <protection hidden="1"/>
    </xf>
    <xf numFmtId="0" fontId="5" fillId="2" borderId="23" xfId="0" applyFont="1" applyFill="1" applyBorder="1" applyAlignment="1" applyProtection="1">
      <alignment horizontal="center" vertical="center" wrapText="1"/>
      <protection hidden="1"/>
    </xf>
    <xf numFmtId="0" fontId="5" fillId="2" borderId="24" xfId="0" applyFont="1" applyFill="1" applyBorder="1" applyAlignment="1" applyProtection="1">
      <alignment horizontal="center" vertical="center" wrapText="1"/>
      <protection hidden="1"/>
    </xf>
    <xf numFmtId="0" fontId="5" fillId="2" borderId="25" xfId="0" applyFont="1" applyFill="1" applyBorder="1" applyAlignment="1" applyProtection="1">
      <alignment horizontal="center" vertical="center" wrapText="1"/>
      <protection hidden="1"/>
    </xf>
    <xf numFmtId="0" fontId="0" fillId="5" borderId="26" xfId="0" applyFill="1" applyBorder="1" applyAlignment="1" applyProtection="1">
      <alignment horizontal="left"/>
      <protection hidden="1"/>
    </xf>
    <xf numFmtId="0" fontId="0" fillId="5" borderId="1" xfId="0" applyFill="1" applyBorder="1" applyAlignment="1" applyProtection="1">
      <alignment horizontal="left"/>
      <protection hidden="1"/>
    </xf>
    <xf numFmtId="0" fontId="0" fillId="5" borderId="27" xfId="0" applyFill="1" applyBorder="1" applyAlignment="1" applyProtection="1">
      <alignment horizontal="left"/>
      <protection hidden="1"/>
    </xf>
    <xf numFmtId="0" fontId="7" fillId="5" borderId="29" xfId="0" applyFont="1" applyFill="1" applyBorder="1" applyAlignment="1" applyProtection="1">
      <alignment horizontal="left" vertical="center" indent="1"/>
      <protection hidden="1"/>
    </xf>
    <xf numFmtId="0" fontId="7" fillId="5" borderId="5" xfId="0" applyFont="1" applyFill="1" applyBorder="1" applyAlignment="1" applyProtection="1">
      <alignment horizontal="left" vertical="center" indent="1"/>
      <protection hidden="1"/>
    </xf>
    <xf numFmtId="0" fontId="7" fillId="5" borderId="30" xfId="0" applyFont="1" applyFill="1" applyBorder="1" applyAlignment="1" applyProtection="1">
      <alignment horizontal="left" vertical="center" indent="1"/>
      <protection hidden="1"/>
    </xf>
    <xf numFmtId="165" fontId="4" fillId="2" borderId="15" xfId="3" applyNumberFormat="1" applyFont="1" applyFill="1" applyBorder="1" applyAlignment="1" applyProtection="1">
      <alignment vertical="center"/>
      <protection hidden="1"/>
    </xf>
    <xf numFmtId="0" fontId="4" fillId="2" borderId="16" xfId="3" applyNumberFormat="1" applyFont="1" applyFill="1" applyBorder="1" applyAlignment="1" applyProtection="1">
      <alignment vertical="center"/>
      <protection hidden="1"/>
    </xf>
    <xf numFmtId="0" fontId="25" fillId="3" borderId="32" xfId="0" applyFont="1" applyFill="1" applyBorder="1" applyAlignment="1" applyProtection="1">
      <alignment horizontal="left" vertical="top" wrapText="1" indent="1"/>
      <protection locked="0"/>
    </xf>
    <xf numFmtId="0" fontId="0" fillId="5" borderId="29" xfId="0" applyFill="1" applyBorder="1" applyAlignment="1" applyProtection="1">
      <alignment horizontal="left"/>
      <protection hidden="1"/>
    </xf>
    <xf numFmtId="0" fontId="0" fillId="5" borderId="5" xfId="0" applyFill="1" applyBorder="1" applyAlignment="1" applyProtection="1">
      <alignment horizontal="left"/>
      <protection hidden="1"/>
    </xf>
    <xf numFmtId="0" fontId="0" fillId="5" borderId="30" xfId="0" applyFill="1" applyBorder="1" applyAlignment="1" applyProtection="1">
      <alignment horizontal="left"/>
      <protection hidden="1"/>
    </xf>
    <xf numFmtId="0" fontId="3" fillId="2" borderId="35" xfId="0" applyFont="1" applyFill="1" applyBorder="1" applyAlignment="1" applyProtection="1">
      <alignment horizontal="center" vertical="center"/>
      <protection hidden="1"/>
    </xf>
    <xf numFmtId="0" fontId="3" fillId="2" borderId="33" xfId="0" applyFont="1" applyFill="1" applyBorder="1" applyAlignment="1" applyProtection="1">
      <alignment horizontal="center" vertical="center"/>
      <protection hidden="1"/>
    </xf>
    <xf numFmtId="0" fontId="3" fillId="2" borderId="34" xfId="0" applyFont="1" applyFill="1" applyBorder="1" applyAlignment="1" applyProtection="1">
      <alignment horizontal="center" vertical="center"/>
      <protection hidden="1"/>
    </xf>
    <xf numFmtId="0" fontId="3" fillId="2" borderId="26" xfId="0" applyFont="1" applyFill="1" applyBorder="1" applyAlignment="1" applyProtection="1">
      <alignment horizontal="center" vertical="center"/>
      <protection hidden="1"/>
    </xf>
    <xf numFmtId="0" fontId="3" fillId="2" borderId="1" xfId="0" applyFont="1" applyFill="1" applyBorder="1" applyAlignment="1" applyProtection="1">
      <alignment horizontal="center" vertical="center"/>
      <protection hidden="1"/>
    </xf>
    <xf numFmtId="0" fontId="3" fillId="2" borderId="27" xfId="0" applyFont="1" applyFill="1" applyBorder="1" applyAlignment="1" applyProtection="1">
      <alignment horizontal="center" vertical="center"/>
      <protection hidden="1"/>
    </xf>
    <xf numFmtId="14" fontId="25" fillId="0" borderId="1" xfId="0" applyNumberFormat="1" applyFont="1" applyBorder="1" applyAlignment="1" applyProtection="1">
      <alignment horizontal="left" indent="6"/>
      <protection locked="0"/>
    </xf>
    <xf numFmtId="14" fontId="25" fillId="0" borderId="27" xfId="0" applyNumberFormat="1" applyFont="1" applyBorder="1" applyAlignment="1" applyProtection="1">
      <alignment horizontal="left" indent="6"/>
      <protection locked="0"/>
    </xf>
    <xf numFmtId="0" fontId="2" fillId="2" borderId="28" xfId="0" applyFont="1" applyFill="1" applyBorder="1" applyAlignment="1" applyProtection="1">
      <alignment horizontal="center" wrapText="1"/>
      <protection hidden="1"/>
    </xf>
    <xf numFmtId="0" fontId="2" fillId="2" borderId="8" xfId="0" applyFont="1" applyFill="1" applyBorder="1" applyAlignment="1" applyProtection="1">
      <alignment horizontal="center" wrapText="1"/>
      <protection hidden="1"/>
    </xf>
    <xf numFmtId="0" fontId="2" fillId="2" borderId="20" xfId="0" applyFont="1" applyFill="1" applyBorder="1" applyAlignment="1" applyProtection="1">
      <alignment horizontal="center" wrapText="1"/>
      <protection hidden="1"/>
    </xf>
    <xf numFmtId="0" fontId="3" fillId="2" borderId="21" xfId="0" applyFont="1" applyFill="1" applyBorder="1" applyAlignment="1" applyProtection="1">
      <alignment horizontal="center" vertical="center"/>
      <protection hidden="1"/>
    </xf>
    <xf numFmtId="0" fontId="3" fillId="2" borderId="9" xfId="0" applyFont="1" applyFill="1" applyBorder="1" applyAlignment="1" applyProtection="1">
      <alignment horizontal="center" vertical="center"/>
      <protection hidden="1"/>
    </xf>
    <xf numFmtId="0" fontId="3" fillId="2" borderId="18" xfId="0" applyFont="1" applyFill="1" applyBorder="1" applyAlignment="1" applyProtection="1">
      <alignment horizontal="center" vertical="center"/>
      <protection hidden="1"/>
    </xf>
    <xf numFmtId="9" fontId="26" fillId="3" borderId="44" xfId="2" applyFont="1" applyFill="1" applyBorder="1" applyAlignment="1" applyProtection="1">
      <alignment horizontal="center" vertical="center"/>
      <protection locked="0"/>
    </xf>
    <xf numFmtId="9" fontId="26" fillId="3" borderId="16" xfId="2" applyFont="1" applyFill="1" applyBorder="1" applyAlignment="1" applyProtection="1">
      <alignment horizontal="center" vertical="center"/>
      <protection locked="0"/>
    </xf>
    <xf numFmtId="9" fontId="26" fillId="3" borderId="15" xfId="2" applyFont="1" applyFill="1" applyBorder="1" applyAlignment="1" applyProtection="1">
      <alignment horizontal="center" vertical="center"/>
      <protection locked="0"/>
    </xf>
    <xf numFmtId="165" fontId="4" fillId="2" borderId="16" xfId="0" applyNumberFormat="1" applyFont="1" applyFill="1" applyBorder="1" applyAlignment="1" applyProtection="1">
      <alignment horizontal="center" vertical="center"/>
      <protection hidden="1"/>
    </xf>
    <xf numFmtId="0" fontId="0" fillId="0" borderId="16" xfId="0" applyBorder="1" applyAlignment="1" applyProtection="1">
      <alignment horizontal="center" vertical="center"/>
      <protection locked="0"/>
    </xf>
    <xf numFmtId="0" fontId="25" fillId="3" borderId="40" xfId="0" applyFont="1" applyFill="1" applyBorder="1" applyAlignment="1" applyProtection="1">
      <alignment horizontal="left" vertical="top" wrapText="1" indent="1"/>
      <protection locked="0"/>
    </xf>
    <xf numFmtId="0" fontId="25" fillId="3" borderId="64" xfId="0" applyFont="1" applyFill="1" applyBorder="1" applyAlignment="1" applyProtection="1">
      <alignment horizontal="left" vertical="top" wrapText="1" indent="1"/>
      <protection locked="0"/>
    </xf>
    <xf numFmtId="0" fontId="25" fillId="3" borderId="65" xfId="0" applyFont="1" applyFill="1" applyBorder="1" applyAlignment="1" applyProtection="1">
      <alignment horizontal="left" vertical="top" wrapText="1" indent="1"/>
      <protection locked="0"/>
    </xf>
    <xf numFmtId="0" fontId="2" fillId="2" borderId="22" xfId="0" applyFont="1" applyFill="1" applyBorder="1" applyAlignment="1" applyProtection="1">
      <alignment horizontal="center" wrapText="1"/>
      <protection hidden="1"/>
    </xf>
    <xf numFmtId="0" fontId="2" fillId="2" borderId="0" xfId="0" applyFont="1" applyFill="1" applyBorder="1" applyAlignment="1" applyProtection="1">
      <alignment horizontal="center" wrapText="1"/>
      <protection hidden="1"/>
    </xf>
    <xf numFmtId="0" fontId="2" fillId="2" borderId="36" xfId="0" applyFont="1" applyFill="1" applyBorder="1" applyAlignment="1" applyProtection="1">
      <alignment horizontal="center" wrapText="1"/>
      <protection hidden="1"/>
    </xf>
    <xf numFmtId="0" fontId="2" fillId="2" borderId="12" xfId="0" applyFont="1" applyFill="1" applyBorder="1" applyAlignment="1" applyProtection="1">
      <alignment horizontal="center" wrapText="1"/>
      <protection hidden="1"/>
    </xf>
    <xf numFmtId="0" fontId="2" fillId="2" borderId="10" xfId="0" applyFont="1" applyFill="1" applyBorder="1" applyAlignment="1" applyProtection="1">
      <alignment horizontal="center" wrapText="1"/>
      <protection hidden="1"/>
    </xf>
    <xf numFmtId="0" fontId="7" fillId="5" borderId="66" xfId="0" applyFont="1" applyFill="1" applyBorder="1" applyAlignment="1" applyProtection="1">
      <alignment horizontal="left" vertical="center" indent="1"/>
      <protection hidden="1"/>
    </xf>
    <xf numFmtId="0" fontId="7" fillId="5" borderId="42" xfId="0" applyFont="1" applyFill="1" applyBorder="1" applyAlignment="1" applyProtection="1">
      <alignment horizontal="left" vertical="center" indent="1"/>
      <protection hidden="1"/>
    </xf>
    <xf numFmtId="0" fontId="7" fillId="5" borderId="43" xfId="0" applyFont="1" applyFill="1" applyBorder="1" applyAlignment="1" applyProtection="1">
      <alignment horizontal="left" vertical="center" indent="1"/>
      <protection hidden="1"/>
    </xf>
    <xf numFmtId="0" fontId="8" fillId="3" borderId="13" xfId="0" applyFont="1" applyFill="1" applyBorder="1" applyAlignment="1" applyProtection="1">
      <alignment horizontal="left" vertical="top"/>
      <protection hidden="1"/>
    </xf>
    <xf numFmtId="0" fontId="25" fillId="0" borderId="3" xfId="0" applyFont="1" applyBorder="1" applyAlignment="1" applyProtection="1">
      <alignment horizontal="left" indent="6"/>
      <protection locked="0"/>
    </xf>
    <xf numFmtId="0" fontId="26" fillId="0" borderId="4" xfId="0" applyFont="1" applyBorder="1" applyAlignment="1" applyProtection="1">
      <alignment horizontal="left" indent="6"/>
      <protection locked="0"/>
    </xf>
    <xf numFmtId="0" fontId="26" fillId="0" borderId="14" xfId="0" applyFont="1" applyBorder="1" applyAlignment="1" applyProtection="1">
      <alignment horizontal="left" indent="6"/>
      <protection locked="0"/>
    </xf>
    <xf numFmtId="0" fontId="42" fillId="13" borderId="13" xfId="0" applyFont="1" applyFill="1" applyBorder="1" applyAlignment="1" applyProtection="1">
      <alignment horizontal="left" vertical="center" indent="2"/>
      <protection hidden="1"/>
    </xf>
    <xf numFmtId="0" fontId="42" fillId="5" borderId="13" xfId="0" applyFont="1" applyFill="1" applyBorder="1" applyAlignment="1" applyProtection="1">
      <alignment horizontal="left" vertical="center" indent="2"/>
      <protection hidden="1"/>
    </xf>
    <xf numFmtId="0" fontId="43" fillId="2" borderId="13" xfId="0" applyFont="1" applyFill="1" applyBorder="1" applyAlignment="1" applyProtection="1">
      <alignment horizontal="left" vertical="center" indent="2"/>
      <protection hidden="1"/>
    </xf>
    <xf numFmtId="0" fontId="44" fillId="2" borderId="13" xfId="0" applyFont="1" applyFill="1" applyBorder="1" applyAlignment="1" applyProtection="1">
      <alignment horizontal="left" indent="2"/>
      <protection hidden="1"/>
    </xf>
    <xf numFmtId="0" fontId="26" fillId="3" borderId="3" xfId="0" applyFont="1" applyFill="1" applyBorder="1" applyAlignment="1" applyProtection="1">
      <alignment horizontal="left" indent="1"/>
      <protection locked="0"/>
    </xf>
    <xf numFmtId="0" fontId="26" fillId="3" borderId="4" xfId="0" applyFont="1" applyFill="1" applyBorder="1" applyAlignment="1" applyProtection="1">
      <alignment horizontal="left" indent="1"/>
      <protection locked="0"/>
    </xf>
    <xf numFmtId="0" fontId="0" fillId="2" borderId="15"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5" borderId="21" xfId="0" applyFill="1" applyBorder="1" applyAlignment="1" applyProtection="1">
      <alignment horizontal="left" indent="1"/>
      <protection hidden="1"/>
    </xf>
    <xf numFmtId="0" fontId="0" fillId="5" borderId="9" xfId="0" applyFill="1" applyBorder="1" applyAlignment="1" applyProtection="1">
      <alignment horizontal="left" indent="1"/>
      <protection hidden="1"/>
    </xf>
    <xf numFmtId="0" fontId="0" fillId="5" borderId="0" xfId="0" applyFill="1" applyBorder="1" applyAlignment="1" applyProtection="1">
      <alignment horizontal="left" indent="1"/>
      <protection hidden="1"/>
    </xf>
    <xf numFmtId="0" fontId="0" fillId="5" borderId="19" xfId="0" applyFill="1" applyBorder="1" applyAlignment="1" applyProtection="1">
      <alignment horizontal="left" indent="1"/>
      <protection hidden="1"/>
    </xf>
    <xf numFmtId="0" fontId="26" fillId="0" borderId="13" xfId="0" applyNumberFormat="1" applyFont="1" applyFill="1" applyBorder="1" applyAlignment="1" applyProtection="1">
      <alignment horizontal="left" vertical="top" indent="9"/>
      <protection hidden="1"/>
    </xf>
    <xf numFmtId="165" fontId="25" fillId="3" borderId="31" xfId="0" applyNumberFormat="1" applyFont="1" applyFill="1" applyBorder="1" applyAlignment="1" applyProtection="1">
      <alignment horizontal="left" vertical="top" wrapText="1" indent="1"/>
    </xf>
    <xf numFmtId="165" fontId="25" fillId="3" borderId="6" xfId="0" applyNumberFormat="1" applyFont="1" applyFill="1" applyBorder="1" applyAlignment="1" applyProtection="1">
      <alignment horizontal="left" vertical="top" wrapText="1" indent="1"/>
    </xf>
    <xf numFmtId="0" fontId="26" fillId="3" borderId="3" xfId="0" applyFont="1" applyFill="1" applyBorder="1" applyAlignment="1" applyProtection="1">
      <alignment horizontal="left" indent="1"/>
    </xf>
    <xf numFmtId="0" fontId="26" fillId="3" borderId="4" xfId="0" applyFont="1" applyFill="1" applyBorder="1" applyAlignment="1" applyProtection="1">
      <alignment horizontal="left" indent="1"/>
    </xf>
    <xf numFmtId="165" fontId="13" fillId="3" borderId="16" xfId="0" applyNumberFormat="1" applyFont="1" applyFill="1" applyBorder="1" applyAlignment="1" applyProtection="1">
      <alignment horizontal="left" vertical="center"/>
      <protection hidden="1"/>
    </xf>
    <xf numFmtId="165" fontId="13" fillId="3" borderId="13" xfId="0" applyNumberFormat="1" applyFont="1" applyFill="1" applyBorder="1" applyAlignment="1" applyProtection="1">
      <alignment horizontal="left" vertical="center"/>
      <protection hidden="1"/>
    </xf>
    <xf numFmtId="165" fontId="26" fillId="3" borderId="15" xfId="0" applyNumberFormat="1" applyFont="1" applyFill="1" applyBorder="1" applyAlignment="1" applyProtection="1">
      <alignment horizontal="center" vertical="center"/>
    </xf>
    <xf numFmtId="165" fontId="26" fillId="0" borderId="17" xfId="0" applyNumberFormat="1" applyFont="1" applyBorder="1" applyAlignment="1" applyProtection="1">
      <alignment horizontal="center" vertical="center"/>
    </xf>
    <xf numFmtId="165" fontId="13" fillId="2" borderId="17" xfId="0" applyNumberFormat="1" applyFont="1" applyFill="1" applyBorder="1" applyAlignment="1" applyProtection="1">
      <alignment horizontal="center" vertical="center" wrapText="1" readingOrder="1"/>
      <protection hidden="1"/>
    </xf>
    <xf numFmtId="0" fontId="0" fillId="0" borderId="17" xfId="0" applyBorder="1" applyAlignment="1" applyProtection="1">
      <alignment horizontal="center" vertical="center" wrapText="1" readingOrder="1"/>
    </xf>
    <xf numFmtId="165" fontId="25" fillId="3" borderId="40" xfId="0" applyNumberFormat="1" applyFont="1" applyFill="1" applyBorder="1" applyAlignment="1" applyProtection="1">
      <alignment horizontal="left" vertical="top" wrapText="1" indent="1"/>
    </xf>
    <xf numFmtId="165" fontId="25" fillId="3" borderId="64" xfId="0" applyNumberFormat="1" applyFont="1" applyFill="1" applyBorder="1" applyAlignment="1" applyProtection="1">
      <alignment horizontal="left" vertical="top" wrapText="1" indent="1"/>
    </xf>
    <xf numFmtId="9" fontId="25" fillId="3" borderId="40" xfId="0" applyNumberFormat="1" applyFont="1" applyFill="1" applyBorder="1" applyAlignment="1" applyProtection="1">
      <alignment horizontal="left" vertical="top" wrapText="1" indent="1"/>
    </xf>
    <xf numFmtId="0" fontId="25" fillId="3" borderId="64" xfId="0" applyFont="1" applyFill="1" applyBorder="1" applyAlignment="1" applyProtection="1">
      <alignment horizontal="left" vertical="top" wrapText="1" indent="1"/>
    </xf>
    <xf numFmtId="9" fontId="25" fillId="3" borderId="31" xfId="0" applyNumberFormat="1" applyFont="1" applyFill="1" applyBorder="1" applyAlignment="1" applyProtection="1">
      <alignment horizontal="left" vertical="top" wrapText="1" indent="1"/>
    </xf>
    <xf numFmtId="0" fontId="25" fillId="3" borderId="6" xfId="0" applyFont="1" applyFill="1" applyBorder="1" applyAlignment="1" applyProtection="1">
      <alignment horizontal="left" vertical="top" wrapText="1" indent="1"/>
    </xf>
    <xf numFmtId="0" fontId="2" fillId="2" borderId="36" xfId="0" applyFont="1" applyFill="1" applyBorder="1" applyAlignment="1" applyProtection="1">
      <alignment horizontal="center" vertical="center" wrapText="1"/>
      <protection hidden="1"/>
    </xf>
    <xf numFmtId="0" fontId="2" fillId="2" borderId="12"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center" vertical="center" wrapText="1"/>
      <protection hidden="1"/>
    </xf>
    <xf numFmtId="0" fontId="2" fillId="2" borderId="35" xfId="0" applyFont="1" applyFill="1" applyBorder="1" applyAlignment="1" applyProtection="1">
      <alignment horizontal="left" vertical="center" wrapText="1" indent="1"/>
      <protection hidden="1"/>
    </xf>
    <xf numFmtId="0" fontId="2" fillId="2" borderId="33" xfId="0" applyFont="1" applyFill="1" applyBorder="1" applyAlignment="1" applyProtection="1">
      <alignment horizontal="left" vertical="center" wrapText="1" indent="1"/>
      <protection hidden="1"/>
    </xf>
    <xf numFmtId="0" fontId="2" fillId="2" borderId="34" xfId="0" applyFont="1" applyFill="1" applyBorder="1" applyAlignment="1" applyProtection="1">
      <alignment horizontal="left" vertical="center" wrapText="1" indent="1"/>
      <protection hidden="1"/>
    </xf>
    <xf numFmtId="0" fontId="2" fillId="2" borderId="36" xfId="0" applyFont="1" applyFill="1" applyBorder="1" applyAlignment="1" applyProtection="1">
      <alignment horizontal="left" vertical="center" wrapText="1" indent="1"/>
      <protection hidden="1"/>
    </xf>
    <xf numFmtId="0" fontId="2" fillId="2" borderId="12" xfId="0" applyFont="1" applyFill="1" applyBorder="1" applyAlignment="1" applyProtection="1">
      <alignment horizontal="left" vertical="center" wrapText="1" indent="1"/>
      <protection hidden="1"/>
    </xf>
    <xf numFmtId="0" fontId="2" fillId="2" borderId="10" xfId="0" applyFont="1" applyFill="1" applyBorder="1" applyAlignment="1" applyProtection="1">
      <alignment horizontal="left" vertical="center" wrapText="1" indent="1"/>
      <protection hidden="1"/>
    </xf>
    <xf numFmtId="0" fontId="0" fillId="0" borderId="37" xfId="0" applyBorder="1" applyAlignment="1" applyProtection="1">
      <alignment horizontal="left" vertical="center" wrapText="1" indent="1"/>
      <protection locked="0"/>
    </xf>
    <xf numFmtId="0" fontId="0" fillId="0" borderId="41" xfId="0" applyBorder="1" applyAlignment="1" applyProtection="1">
      <alignment horizontal="left" vertical="center" wrapText="1" indent="1"/>
      <protection locked="0"/>
    </xf>
    <xf numFmtId="0" fontId="0" fillId="0" borderId="11" xfId="0" applyBorder="1" applyAlignment="1" applyProtection="1">
      <alignment horizontal="left" vertical="center" wrapText="1" indent="1"/>
      <protection locked="0"/>
    </xf>
    <xf numFmtId="0" fontId="2" fillId="2" borderId="37" xfId="0" applyFont="1" applyFill="1" applyBorder="1" applyAlignment="1" applyProtection="1">
      <alignment horizontal="left" vertical="center" wrapText="1" indent="1"/>
      <protection hidden="1"/>
    </xf>
    <xf numFmtId="0" fontId="2" fillId="2" borderId="41" xfId="0" applyFont="1" applyFill="1" applyBorder="1" applyAlignment="1" applyProtection="1">
      <alignment horizontal="left" vertical="center" wrapText="1" indent="1"/>
      <protection hidden="1"/>
    </xf>
    <xf numFmtId="0" fontId="2" fillId="2" borderId="11" xfId="0" applyFont="1" applyFill="1" applyBorder="1" applyAlignment="1" applyProtection="1">
      <alignment horizontal="left" vertical="center" wrapText="1" indent="1"/>
      <protection hidden="1"/>
    </xf>
    <xf numFmtId="165" fontId="26" fillId="0" borderId="13" xfId="0" applyNumberFormat="1" applyFont="1" applyFill="1" applyBorder="1" applyAlignment="1" applyProtection="1">
      <alignment horizontal="right" vertical="center" indent="9"/>
      <protection hidden="1"/>
    </xf>
    <xf numFmtId="164" fontId="26" fillId="0" borderId="16" xfId="0" applyNumberFormat="1" applyFont="1" applyFill="1" applyBorder="1" applyAlignment="1" applyProtection="1">
      <alignment horizontal="left" vertical="top" indent="9"/>
      <protection hidden="1"/>
    </xf>
    <xf numFmtId="164" fontId="26" fillId="0" borderId="13" xfId="0" applyNumberFormat="1" applyFont="1" applyFill="1" applyBorder="1" applyAlignment="1" applyProtection="1">
      <alignment horizontal="left" vertical="top" indent="9"/>
      <protection hidden="1"/>
    </xf>
    <xf numFmtId="165" fontId="26" fillId="2" borderId="15" xfId="3" applyNumberFormat="1" applyFont="1" applyFill="1" applyBorder="1" applyAlignment="1" applyProtection="1">
      <alignment vertical="center"/>
      <protection hidden="1"/>
    </xf>
    <xf numFmtId="0" fontId="26" fillId="2" borderId="16" xfId="3" applyNumberFormat="1" applyFont="1" applyFill="1" applyBorder="1" applyAlignment="1" applyProtection="1">
      <alignment vertical="center"/>
      <protection hidden="1"/>
    </xf>
    <xf numFmtId="165" fontId="26" fillId="2" borderId="13" xfId="0" applyNumberFormat="1" applyFont="1" applyFill="1" applyBorder="1" applyAlignment="1" applyProtection="1">
      <alignment horizontal="center" vertical="center"/>
      <protection hidden="1"/>
    </xf>
    <xf numFmtId="165" fontId="26" fillId="2" borderId="12" xfId="0" applyNumberFormat="1" applyFont="1" applyFill="1" applyBorder="1" applyAlignment="1" applyProtection="1">
      <alignment horizontal="center" vertical="center"/>
      <protection hidden="1"/>
    </xf>
    <xf numFmtId="165" fontId="26" fillId="2" borderId="10" xfId="0" applyNumberFormat="1" applyFont="1" applyFill="1" applyBorder="1" applyAlignment="1" applyProtection="1">
      <alignment horizontal="center" vertical="center"/>
      <protection hidden="1"/>
    </xf>
    <xf numFmtId="0" fontId="26" fillId="0" borderId="16" xfId="0" applyNumberFormat="1" applyFont="1" applyFill="1" applyBorder="1" applyAlignment="1" applyProtection="1">
      <alignment horizontal="left" vertical="top" indent="9"/>
      <protection hidden="1"/>
    </xf>
    <xf numFmtId="165" fontId="26" fillId="0" borderId="16" xfId="0" applyNumberFormat="1" applyFont="1" applyFill="1" applyBorder="1" applyAlignment="1" applyProtection="1">
      <alignment horizontal="right" vertical="center" indent="9"/>
      <protection hidden="1"/>
    </xf>
    <xf numFmtId="0" fontId="9" fillId="5" borderId="15" xfId="0" applyFont="1" applyFill="1" applyBorder="1" applyAlignment="1" applyProtection="1">
      <alignment horizontal="left" vertical="center" indent="2"/>
      <protection hidden="1"/>
    </xf>
    <xf numFmtId="0" fontId="9" fillId="5" borderId="16" xfId="0" applyFont="1" applyFill="1" applyBorder="1" applyAlignment="1" applyProtection="1">
      <alignment horizontal="left" vertical="center" indent="2"/>
      <protection hidden="1"/>
    </xf>
    <xf numFmtId="0" fontId="10" fillId="2" borderId="35" xfId="0" applyFont="1" applyFill="1" applyBorder="1" applyAlignment="1" applyProtection="1">
      <alignment horizontal="left" vertical="center" indent="2"/>
      <protection hidden="1"/>
    </xf>
    <xf numFmtId="0" fontId="10" fillId="2" borderId="34" xfId="0" applyFont="1" applyFill="1" applyBorder="1" applyAlignment="1" applyProtection="1">
      <alignment horizontal="left" vertical="center" indent="2"/>
      <protection hidden="1"/>
    </xf>
    <xf numFmtId="0" fontId="11" fillId="2" borderId="36" xfId="0" applyFont="1" applyFill="1" applyBorder="1" applyAlignment="1" applyProtection="1">
      <alignment horizontal="left" indent="2"/>
      <protection hidden="1"/>
    </xf>
    <xf numFmtId="0" fontId="11" fillId="2" borderId="10" xfId="0" applyFont="1" applyFill="1" applyBorder="1" applyAlignment="1" applyProtection="1">
      <alignment horizontal="left" indent="2"/>
      <protection hidden="1"/>
    </xf>
    <xf numFmtId="0" fontId="25" fillId="3" borderId="40" xfId="0" applyFont="1" applyFill="1" applyBorder="1" applyAlignment="1" applyProtection="1">
      <alignment horizontal="left" vertical="top" wrapText="1" indent="1"/>
    </xf>
    <xf numFmtId="0" fontId="25" fillId="3" borderId="65" xfId="0" applyFont="1" applyFill="1" applyBorder="1" applyAlignment="1" applyProtection="1">
      <alignment horizontal="left" vertical="top" wrapText="1" indent="1"/>
    </xf>
    <xf numFmtId="0" fontId="28" fillId="3" borderId="22" xfId="0" applyFont="1" applyFill="1" applyBorder="1" applyAlignment="1" applyProtection="1">
      <alignment horizontal="left" vertical="top" wrapText="1" indent="1"/>
      <protection locked="0"/>
    </xf>
    <xf numFmtId="0" fontId="27" fillId="0" borderId="0" xfId="0" applyFont="1" applyBorder="1" applyAlignment="1" applyProtection="1">
      <alignment horizontal="left" vertical="top" wrapText="1" indent="1"/>
      <protection locked="0"/>
    </xf>
    <xf numFmtId="0" fontId="27" fillId="0" borderId="19" xfId="0" applyFont="1" applyBorder="1" applyAlignment="1" applyProtection="1">
      <alignment horizontal="left" vertical="top" wrapText="1" indent="1"/>
      <protection locked="0"/>
    </xf>
    <xf numFmtId="0" fontId="25" fillId="3" borderId="31" xfId="0" applyFont="1" applyFill="1" applyBorder="1" applyAlignment="1" applyProtection="1">
      <alignment horizontal="left" vertical="top" wrapText="1" indent="1"/>
      <protection hidden="1"/>
    </xf>
    <xf numFmtId="0" fontId="25" fillId="3" borderId="6" xfId="0" applyFont="1" applyFill="1" applyBorder="1" applyAlignment="1" applyProtection="1">
      <alignment horizontal="left" vertical="top" wrapText="1" indent="1"/>
      <protection hidden="1"/>
    </xf>
    <xf numFmtId="0" fontId="25" fillId="3" borderId="32" xfId="0" applyFont="1" applyFill="1" applyBorder="1" applyAlignment="1" applyProtection="1">
      <alignment horizontal="left" vertical="top" wrapText="1" indent="1"/>
      <protection hidden="1"/>
    </xf>
    <xf numFmtId="0" fontId="11" fillId="10" borderId="15" xfId="0" applyFont="1" applyFill="1" applyBorder="1" applyAlignment="1" applyProtection="1">
      <alignment horizontal="left" vertical="top" wrapText="1" indent="2"/>
      <protection hidden="1"/>
    </xf>
    <xf numFmtId="0" fontId="11" fillId="10" borderId="16" xfId="0" applyFont="1" applyFill="1" applyBorder="1" applyAlignment="1" applyProtection="1">
      <alignment horizontal="left" vertical="top" wrapText="1" indent="2"/>
      <protection hidden="1"/>
    </xf>
    <xf numFmtId="0" fontId="10" fillId="2" borderId="15" xfId="0" applyFont="1" applyFill="1" applyBorder="1" applyAlignment="1" applyProtection="1">
      <alignment horizontal="left" vertical="center"/>
      <protection hidden="1"/>
    </xf>
    <xf numFmtId="0" fontId="10" fillId="2" borderId="16" xfId="0" applyFont="1" applyFill="1" applyBorder="1" applyAlignment="1" applyProtection="1">
      <alignment horizontal="left" vertical="center"/>
      <protection hidden="1"/>
    </xf>
    <xf numFmtId="0" fontId="28" fillId="3" borderId="15" xfId="0" applyFont="1" applyFill="1" applyBorder="1" applyAlignment="1" applyProtection="1">
      <alignment horizontal="left" vertical="top" wrapText="1" indent="1"/>
      <protection locked="0"/>
    </xf>
    <xf numFmtId="0" fontId="27" fillId="0" borderId="17" xfId="0" applyFont="1" applyBorder="1" applyAlignment="1" applyProtection="1">
      <alignment horizontal="left" vertical="top" wrapText="1" indent="1"/>
      <protection locked="0"/>
    </xf>
    <xf numFmtId="0" fontId="27" fillId="0" borderId="16" xfId="0" applyFont="1" applyBorder="1" applyAlignment="1" applyProtection="1">
      <alignment horizontal="left" vertical="top" wrapText="1" indent="1"/>
      <protection locked="0"/>
    </xf>
    <xf numFmtId="0" fontId="19" fillId="3" borderId="17" xfId="0" applyFont="1" applyFill="1" applyBorder="1" applyAlignment="1" applyProtection="1">
      <alignment horizontal="left" vertical="top" wrapText="1" indent="1"/>
      <protection locked="0"/>
    </xf>
    <xf numFmtId="0" fontId="0" fillId="0" borderId="16" xfId="0" applyBorder="1" applyAlignment="1" applyProtection="1">
      <alignment horizontal="left" vertical="top" wrapText="1" indent="1"/>
      <protection locked="0"/>
    </xf>
    <xf numFmtId="0" fontId="2" fillId="2" borderId="13" xfId="0" applyFont="1" applyFill="1" applyBorder="1" applyAlignment="1" applyProtection="1">
      <alignment horizontal="left" wrapText="1"/>
      <protection hidden="1"/>
    </xf>
    <xf numFmtId="0" fontId="0" fillId="0" borderId="13" xfId="0" applyBorder="1" applyAlignment="1">
      <alignment horizontal="left" wrapText="1"/>
    </xf>
    <xf numFmtId="0" fontId="2" fillId="2" borderId="13" xfId="0" applyFont="1" applyFill="1" applyBorder="1" applyAlignment="1" applyProtection="1">
      <alignment horizontal="left" vertical="center" wrapText="1" indent="1"/>
      <protection hidden="1"/>
    </xf>
    <xf numFmtId="0" fontId="0" fillId="0" borderId="13" xfId="0" applyBorder="1" applyAlignment="1">
      <alignment horizontal="left" vertical="center" wrapText="1" indent="1"/>
    </xf>
    <xf numFmtId="0" fontId="2" fillId="2" borderId="15" xfId="0" applyFont="1" applyFill="1" applyBorder="1" applyAlignment="1" applyProtection="1">
      <alignment horizontal="left" vertical="center" wrapText="1"/>
      <protection hidden="1"/>
    </xf>
    <xf numFmtId="0" fontId="0" fillId="0" borderId="17" xfId="0" applyBorder="1" applyAlignment="1">
      <alignment horizontal="left" vertical="center" wrapText="1"/>
    </xf>
    <xf numFmtId="0" fontId="0" fillId="0" borderId="17" xfId="0" applyBorder="1" applyAlignment="1">
      <alignment wrapText="1"/>
    </xf>
    <xf numFmtId="0" fontId="9" fillId="5" borderId="15" xfId="0" applyFont="1" applyFill="1" applyBorder="1" applyAlignment="1" applyProtection="1">
      <alignment horizontal="left" vertical="center"/>
      <protection hidden="1"/>
    </xf>
    <xf numFmtId="0" fontId="9" fillId="5" borderId="16" xfId="0" applyFont="1" applyFill="1" applyBorder="1" applyAlignment="1" applyProtection="1">
      <alignment horizontal="left" vertical="center"/>
      <protection hidden="1"/>
    </xf>
    <xf numFmtId="0" fontId="25" fillId="0" borderId="3" xfId="0" applyFont="1" applyBorder="1" applyAlignment="1" applyProtection="1">
      <alignment horizontal="left" indent="1"/>
      <protection hidden="1"/>
    </xf>
    <xf numFmtId="0" fontId="25" fillId="0" borderId="2" xfId="0" applyFont="1" applyBorder="1" applyAlignment="1" applyProtection="1">
      <alignment horizontal="left" indent="1"/>
      <protection hidden="1"/>
    </xf>
    <xf numFmtId="0" fontId="2" fillId="2" borderId="15" xfId="0" applyFont="1" applyFill="1" applyBorder="1" applyAlignment="1" applyProtection="1">
      <alignment horizontal="left" vertical="center" wrapText="1" indent="1"/>
      <protection hidden="1"/>
    </xf>
    <xf numFmtId="0" fontId="0" fillId="0" borderId="17" xfId="0" applyBorder="1" applyAlignment="1">
      <alignment horizontal="left" vertical="center" wrapText="1" indent="1"/>
    </xf>
    <xf numFmtId="0" fontId="0" fillId="0" borderId="40" xfId="0" applyBorder="1" applyAlignment="1" applyProtection="1">
      <alignment horizontal="left" vertical="top"/>
      <protection hidden="1"/>
    </xf>
    <xf numFmtId="0" fontId="0" fillId="0" borderId="31" xfId="0" applyBorder="1" applyAlignment="1" applyProtection="1">
      <alignment horizontal="left" vertical="top"/>
      <protection hidden="1"/>
    </xf>
    <xf numFmtId="0" fontId="0" fillId="0" borderId="12" xfId="0" applyBorder="1" applyAlignment="1">
      <alignment horizontal="left" vertical="center" wrapText="1" indent="1"/>
    </xf>
    <xf numFmtId="0" fontId="28" fillId="0" borderId="35" xfId="0" applyFont="1" applyBorder="1" applyAlignment="1" applyProtection="1">
      <alignment horizontal="left" vertical="top" indent="1"/>
      <protection locked="0"/>
    </xf>
    <xf numFmtId="0" fontId="27" fillId="0" borderId="33" xfId="0" applyFont="1" applyBorder="1" applyAlignment="1" applyProtection="1">
      <alignment horizontal="left" vertical="top" indent="1"/>
      <protection locked="0"/>
    </xf>
    <xf numFmtId="0" fontId="27" fillId="0" borderId="34" xfId="0" applyFont="1" applyBorder="1" applyAlignment="1" applyProtection="1">
      <alignment horizontal="left" vertical="top" indent="1"/>
      <protection locked="0"/>
    </xf>
    <xf numFmtId="0" fontId="27" fillId="0" borderId="22" xfId="0" applyFont="1" applyBorder="1" applyAlignment="1" applyProtection="1">
      <alignment horizontal="left" vertical="top" indent="1"/>
      <protection locked="0"/>
    </xf>
    <xf numFmtId="0" fontId="27" fillId="0" borderId="0" xfId="0" applyFont="1" applyBorder="1" applyAlignment="1" applyProtection="1">
      <alignment horizontal="left" vertical="top" indent="1"/>
      <protection locked="0"/>
    </xf>
    <xf numFmtId="0" fontId="27" fillId="0" borderId="19" xfId="0" applyFont="1" applyBorder="1" applyAlignment="1" applyProtection="1">
      <alignment horizontal="left" vertical="top" indent="1"/>
      <protection locked="0"/>
    </xf>
    <xf numFmtId="0" fontId="27" fillId="0" borderId="36" xfId="0" applyFont="1" applyBorder="1" applyAlignment="1" applyProtection="1">
      <alignment horizontal="left" vertical="top" indent="1"/>
      <protection locked="0"/>
    </xf>
    <xf numFmtId="0" fontId="27" fillId="0" borderId="12" xfId="0" applyFont="1" applyBorder="1" applyAlignment="1" applyProtection="1">
      <alignment horizontal="left" vertical="top" indent="1"/>
      <protection locked="0"/>
    </xf>
    <xf numFmtId="0" fontId="27" fillId="0" borderId="10" xfId="0" applyFont="1" applyBorder="1" applyAlignment="1" applyProtection="1">
      <alignment horizontal="left" vertical="top" indent="1"/>
      <protection locked="0"/>
    </xf>
    <xf numFmtId="0" fontId="1" fillId="0" borderId="37" xfId="0" applyFont="1" applyBorder="1" applyAlignment="1" applyProtection="1">
      <alignment horizontal="left" vertical="top" wrapText="1" indent="1"/>
      <protection locked="0"/>
    </xf>
    <xf numFmtId="0" fontId="4" fillId="0" borderId="41" xfId="0" applyFont="1" applyBorder="1" applyAlignment="1" applyProtection="1">
      <alignment horizontal="left" vertical="top" wrapText="1" indent="1"/>
      <protection locked="0"/>
    </xf>
    <xf numFmtId="0" fontId="4" fillId="0" borderId="11" xfId="0" applyFont="1" applyBorder="1" applyAlignment="1" applyProtection="1">
      <alignment horizontal="left" vertical="top" wrapText="1" indent="1"/>
      <protection locked="0"/>
    </xf>
    <xf numFmtId="0" fontId="11" fillId="10" borderId="35" xfId="0" applyFont="1" applyFill="1" applyBorder="1" applyAlignment="1" applyProtection="1">
      <alignment horizontal="left" vertical="top" wrapText="1" indent="2"/>
      <protection hidden="1"/>
    </xf>
    <xf numFmtId="0" fontId="11" fillId="10" borderId="34" xfId="0" applyFont="1" applyFill="1" applyBorder="1" applyAlignment="1" applyProtection="1">
      <alignment horizontal="left" vertical="top" wrapText="1" indent="2"/>
      <protection hidden="1"/>
    </xf>
    <xf numFmtId="0" fontId="11" fillId="10" borderId="22" xfId="0" applyFont="1" applyFill="1" applyBorder="1" applyAlignment="1" applyProtection="1">
      <alignment horizontal="left" vertical="top" wrapText="1" indent="2"/>
      <protection hidden="1"/>
    </xf>
    <xf numFmtId="0" fontId="11" fillId="10" borderId="19" xfId="0" applyFont="1" applyFill="1" applyBorder="1" applyAlignment="1" applyProtection="1">
      <alignment horizontal="left" vertical="top" wrapText="1" indent="2"/>
      <protection hidden="1"/>
    </xf>
    <xf numFmtId="0" fontId="11" fillId="10" borderId="36" xfId="0" applyFont="1" applyFill="1" applyBorder="1" applyAlignment="1" applyProtection="1">
      <alignment horizontal="left" vertical="top" wrapText="1" indent="2"/>
      <protection hidden="1"/>
    </xf>
    <xf numFmtId="0" fontId="11" fillId="10" borderId="10" xfId="0" applyFont="1" applyFill="1" applyBorder="1" applyAlignment="1" applyProtection="1">
      <alignment horizontal="left" vertical="top" wrapText="1" indent="2"/>
      <protection hidden="1"/>
    </xf>
    <xf numFmtId="0" fontId="9" fillId="5" borderId="44" xfId="0" applyFont="1" applyFill="1" applyBorder="1" applyAlignment="1" applyProtection="1">
      <alignment horizontal="left" vertical="center"/>
      <protection hidden="1"/>
    </xf>
    <xf numFmtId="0" fontId="7" fillId="5" borderId="31" xfId="0" applyFont="1" applyFill="1" applyBorder="1" applyAlignment="1" applyProtection="1">
      <alignment horizontal="left" vertical="center" indent="1"/>
      <protection hidden="1"/>
    </xf>
    <xf numFmtId="0" fontId="7" fillId="5" borderId="6" xfId="0" applyFont="1" applyFill="1" applyBorder="1" applyAlignment="1" applyProtection="1">
      <alignment horizontal="left" vertical="center" indent="1"/>
      <protection hidden="1"/>
    </xf>
    <xf numFmtId="0" fontId="28" fillId="3" borderId="35" xfId="0" applyFont="1" applyFill="1" applyBorder="1" applyAlignment="1" applyProtection="1">
      <alignment horizontal="left" vertical="top" wrapText="1" indent="1"/>
      <protection locked="0"/>
    </xf>
    <xf numFmtId="0" fontId="27" fillId="0" borderId="33" xfId="0" applyFont="1" applyBorder="1" applyAlignment="1" applyProtection="1">
      <alignment horizontal="left" vertical="top" wrapText="1" indent="1"/>
      <protection locked="0"/>
    </xf>
    <xf numFmtId="0" fontId="27" fillId="0" borderId="34" xfId="0" applyFont="1" applyBorder="1" applyAlignment="1" applyProtection="1">
      <alignment horizontal="left" vertical="top" wrapText="1" indent="1"/>
      <protection locked="0"/>
    </xf>
    <xf numFmtId="0" fontId="2" fillId="2" borderId="36" xfId="0" applyFont="1" applyFill="1" applyBorder="1" applyAlignment="1" applyProtection="1">
      <alignment horizontal="left" wrapText="1"/>
      <protection hidden="1"/>
    </xf>
    <xf numFmtId="0" fontId="0" fillId="0" borderId="12" xfId="0" applyBorder="1" applyAlignment="1">
      <alignment horizontal="left" wrapText="1"/>
    </xf>
    <xf numFmtId="0" fontId="25" fillId="0" borderId="1" xfId="0" applyFont="1" applyBorder="1" applyAlignment="1" applyProtection="1">
      <alignment horizontal="left" indent="1"/>
      <protection hidden="1"/>
    </xf>
    <xf numFmtId="0" fontId="25" fillId="0" borderId="27" xfId="0" applyFont="1" applyBorder="1" applyAlignment="1" applyProtection="1">
      <alignment horizontal="left" indent="1"/>
      <protection hidden="1"/>
    </xf>
    <xf numFmtId="0" fontId="9" fillId="5" borderId="44" xfId="0" applyFont="1" applyFill="1" applyBorder="1" applyAlignment="1" applyProtection="1">
      <alignment horizontal="left" vertical="center" indent="2"/>
      <protection hidden="1"/>
    </xf>
    <xf numFmtId="0" fontId="10" fillId="2" borderId="36" xfId="0" applyFont="1" applyFill="1" applyBorder="1" applyAlignment="1" applyProtection="1">
      <alignment horizontal="left" vertical="center" indent="2"/>
      <protection hidden="1"/>
    </xf>
    <xf numFmtId="0" fontId="10" fillId="2" borderId="10" xfId="0" applyFont="1" applyFill="1" applyBorder="1" applyAlignment="1" applyProtection="1">
      <alignment horizontal="left" vertical="center" indent="2"/>
      <protection hidden="1"/>
    </xf>
    <xf numFmtId="0" fontId="11" fillId="2" borderId="44" xfId="0" applyFont="1" applyFill="1" applyBorder="1" applyAlignment="1" applyProtection="1">
      <alignment horizontal="left" indent="2"/>
      <protection hidden="1"/>
    </xf>
    <xf numFmtId="0" fontId="11" fillId="2" borderId="16" xfId="0" applyFont="1" applyFill="1" applyBorder="1" applyAlignment="1" applyProtection="1">
      <alignment horizontal="left" indent="2"/>
      <protection hidden="1"/>
    </xf>
    <xf numFmtId="0" fontId="25" fillId="0" borderId="1" xfId="0" applyFont="1" applyBorder="1" applyAlignment="1" applyProtection="1">
      <alignment horizontal="left" indent="6"/>
      <protection hidden="1"/>
    </xf>
    <xf numFmtId="0" fontId="25" fillId="0" borderId="27" xfId="0" applyFont="1" applyBorder="1" applyAlignment="1" applyProtection="1">
      <alignment horizontal="left" indent="6"/>
      <protection hidden="1"/>
    </xf>
    <xf numFmtId="0" fontId="0" fillId="2" borderId="16" xfId="0" applyFill="1" applyBorder="1" applyAlignment="1" applyProtection="1">
      <alignment horizontal="left" indent="1"/>
      <protection hidden="1"/>
    </xf>
    <xf numFmtId="0" fontId="0" fillId="2" borderId="13" xfId="0" applyFill="1" applyBorder="1" applyAlignment="1" applyProtection="1">
      <alignment horizontal="left" indent="1"/>
      <protection hidden="1"/>
    </xf>
    <xf numFmtId="0" fontId="10" fillId="10" borderId="15" xfId="0" applyFont="1" applyFill="1" applyBorder="1" applyAlignment="1" applyProtection="1">
      <alignment horizontal="left" vertical="top" wrapText="1" indent="2"/>
      <protection hidden="1"/>
    </xf>
    <xf numFmtId="0" fontId="10" fillId="10" borderId="16" xfId="0" applyFont="1" applyFill="1" applyBorder="1" applyAlignment="1" applyProtection="1">
      <alignment horizontal="left" vertical="top" wrapText="1" indent="2"/>
      <protection hidden="1"/>
    </xf>
    <xf numFmtId="0" fontId="11" fillId="10" borderId="44" xfId="0" applyFont="1" applyFill="1" applyBorder="1" applyAlignment="1" applyProtection="1">
      <alignment horizontal="left" vertical="top" wrapText="1" indent="2"/>
      <protection hidden="1"/>
    </xf>
    <xf numFmtId="14" fontId="25" fillId="0" borderId="1" xfId="0" applyNumberFormat="1" applyFont="1" applyBorder="1" applyAlignment="1" applyProtection="1">
      <alignment horizontal="left" indent="6"/>
      <protection hidden="1"/>
    </xf>
    <xf numFmtId="14" fontId="25" fillId="0" borderId="27" xfId="0" applyNumberFormat="1" applyFont="1" applyBorder="1" applyAlignment="1" applyProtection="1">
      <alignment horizontal="left" indent="6"/>
      <protection hidden="1"/>
    </xf>
    <xf numFmtId="14" fontId="0" fillId="2" borderId="16" xfId="0" applyNumberFormat="1" applyFill="1" applyBorder="1" applyAlignment="1" applyProtection="1">
      <alignment horizontal="left" indent="1"/>
      <protection hidden="1"/>
    </xf>
    <xf numFmtId="14" fontId="0" fillId="2" borderId="13" xfId="0" applyNumberFormat="1" applyFill="1" applyBorder="1" applyAlignment="1" applyProtection="1">
      <alignment horizontal="left" indent="1"/>
      <protection hidden="1"/>
    </xf>
    <xf numFmtId="0" fontId="9" fillId="10" borderId="15" xfId="0" applyFont="1" applyFill="1" applyBorder="1" applyAlignment="1" applyProtection="1">
      <alignment horizontal="left" vertical="center" indent="2"/>
      <protection hidden="1"/>
    </xf>
    <xf numFmtId="0" fontId="9" fillId="10" borderId="16" xfId="0" applyFont="1" applyFill="1" applyBorder="1" applyAlignment="1" applyProtection="1">
      <alignment horizontal="left" vertical="center" indent="2"/>
      <protection hidden="1"/>
    </xf>
    <xf numFmtId="0" fontId="10" fillId="2" borderId="15" xfId="0" applyFont="1" applyFill="1" applyBorder="1" applyAlignment="1" applyProtection="1">
      <alignment horizontal="left" vertical="center" indent="2"/>
      <protection hidden="1"/>
    </xf>
    <xf numFmtId="0" fontId="10" fillId="2" borderId="16" xfId="0" applyFont="1" applyFill="1" applyBorder="1" applyAlignment="1" applyProtection="1">
      <alignment horizontal="left" vertical="center" indent="2"/>
      <protection hidden="1"/>
    </xf>
    <xf numFmtId="0" fontId="4" fillId="10" borderId="35" xfId="0" applyFont="1" applyFill="1" applyBorder="1" applyAlignment="1" applyProtection="1">
      <alignment horizontal="left" vertical="top" wrapText="1" indent="2"/>
      <protection hidden="1"/>
    </xf>
    <xf numFmtId="0" fontId="4" fillId="10" borderId="34" xfId="0" applyFont="1" applyFill="1" applyBorder="1" applyAlignment="1" applyProtection="1">
      <alignment horizontal="left" vertical="top" wrapText="1" indent="2"/>
      <protection hidden="1"/>
    </xf>
    <xf numFmtId="0" fontId="4" fillId="10" borderId="36" xfId="0" applyFont="1" applyFill="1" applyBorder="1" applyAlignment="1" applyProtection="1">
      <alignment horizontal="left" vertical="top" wrapText="1" indent="2"/>
      <protection hidden="1"/>
    </xf>
    <xf numFmtId="0" fontId="4" fillId="10" borderId="10" xfId="0" applyFont="1" applyFill="1" applyBorder="1" applyAlignment="1" applyProtection="1">
      <alignment horizontal="left" vertical="top" wrapText="1" indent="2"/>
      <protection hidden="1"/>
    </xf>
    <xf numFmtId="0" fontId="5" fillId="2" borderId="17" xfId="0" applyFont="1" applyFill="1" applyBorder="1" applyAlignment="1" applyProtection="1">
      <alignment horizontal="right" vertical="center" wrapText="1"/>
      <protection hidden="1"/>
    </xf>
    <xf numFmtId="0" fontId="5" fillId="0" borderId="33" xfId="0" applyFont="1" applyFill="1" applyBorder="1" applyAlignment="1" applyProtection="1">
      <alignment horizontal="center" vertical="center" wrapText="1"/>
      <protection hidden="1"/>
    </xf>
    <xf numFmtId="0" fontId="0" fillId="0" borderId="34" xfId="0" applyBorder="1" applyAlignment="1">
      <alignment horizontal="center" vertical="center" wrapText="1"/>
    </xf>
    <xf numFmtId="0" fontId="3" fillId="5" borderId="10" xfId="0" applyFont="1" applyFill="1" applyBorder="1" applyAlignment="1" applyProtection="1">
      <alignment horizontal="center" vertical="center"/>
      <protection hidden="1"/>
    </xf>
    <xf numFmtId="0" fontId="3" fillId="5" borderId="11" xfId="0" applyFont="1" applyFill="1" applyBorder="1" applyAlignment="1" applyProtection="1">
      <alignment horizontal="center" vertical="center"/>
      <protection hidden="1"/>
    </xf>
    <xf numFmtId="0" fontId="3" fillId="5" borderId="11" xfId="0" applyFont="1" applyFill="1" applyBorder="1" applyAlignment="1" applyProtection="1">
      <alignment horizontal="left" vertical="center" indent="1"/>
      <protection hidden="1"/>
    </xf>
    <xf numFmtId="0" fontId="2" fillId="2" borderId="16" xfId="0" applyFont="1" applyFill="1" applyBorder="1" applyAlignment="1" applyProtection="1">
      <alignment horizontal="center" vertical="center" wrapText="1"/>
      <protection hidden="1"/>
    </xf>
    <xf numFmtId="0" fontId="2" fillId="2" borderId="13" xfId="0" applyFont="1" applyFill="1" applyBorder="1" applyAlignment="1" applyProtection="1">
      <alignment horizontal="center" vertical="center" wrapText="1"/>
      <protection hidden="1"/>
    </xf>
    <xf numFmtId="0" fontId="0" fillId="2" borderId="15" xfId="0" applyFill="1" applyBorder="1" applyAlignment="1" applyProtection="1">
      <alignment horizontal="left" indent="1"/>
      <protection hidden="1"/>
    </xf>
    <xf numFmtId="164" fontId="7" fillId="2" borderId="33" xfId="0" applyNumberFormat="1" applyFont="1" applyFill="1" applyBorder="1" applyAlignment="1" applyProtection="1">
      <alignment horizontal="right" vertical="center"/>
      <protection hidden="1"/>
    </xf>
    <xf numFmtId="0" fontId="0" fillId="0" borderId="33" xfId="0" applyBorder="1" applyAlignment="1"/>
    <xf numFmtId="0" fontId="0" fillId="0" borderId="0" xfId="0" applyAlignment="1"/>
    <xf numFmtId="0" fontId="0" fillId="0" borderId="0" xfId="0" applyBorder="1" applyAlignment="1"/>
    <xf numFmtId="0" fontId="0" fillId="0" borderId="12" xfId="0" applyBorder="1" applyAlignment="1"/>
    <xf numFmtId="0" fontId="0" fillId="3" borderId="15" xfId="0" applyFill="1" applyBorder="1" applyAlignment="1" applyProtection="1">
      <alignment horizontal="center"/>
      <protection hidden="1"/>
    </xf>
    <xf numFmtId="0" fontId="0" fillId="3" borderId="16" xfId="0" applyFill="1" applyBorder="1" applyAlignment="1" applyProtection="1">
      <alignment horizontal="center"/>
      <protection hidden="1"/>
    </xf>
    <xf numFmtId="0" fontId="11" fillId="2" borderId="15" xfId="0" applyFont="1" applyFill="1" applyBorder="1" applyAlignment="1" applyProtection="1">
      <alignment horizontal="left" indent="2"/>
      <protection hidden="1"/>
    </xf>
    <xf numFmtId="0" fontId="2" fillId="2" borderId="35" xfId="0" applyFont="1" applyFill="1" applyBorder="1" applyAlignment="1" applyProtection="1">
      <alignment horizontal="left" vertical="center" wrapText="1"/>
      <protection hidden="1"/>
    </xf>
    <xf numFmtId="0" fontId="2" fillId="2" borderId="33" xfId="0" applyFont="1" applyFill="1" applyBorder="1" applyAlignment="1" applyProtection="1">
      <alignment horizontal="left" vertical="center" wrapText="1"/>
      <protection hidden="1"/>
    </xf>
    <xf numFmtId="0" fontId="2" fillId="2" borderId="34" xfId="0" applyFont="1" applyFill="1" applyBorder="1" applyAlignment="1" applyProtection="1">
      <alignment horizontal="left" vertical="center" wrapText="1"/>
      <protection hidden="1"/>
    </xf>
    <xf numFmtId="11" fontId="4" fillId="10" borderId="35" xfId="0" applyNumberFormat="1" applyFont="1" applyFill="1" applyBorder="1" applyAlignment="1" applyProtection="1">
      <alignment horizontal="left" vertical="top" wrapText="1" indent="2"/>
      <protection hidden="1"/>
    </xf>
    <xf numFmtId="11" fontId="4" fillId="10" borderId="34" xfId="0" applyNumberFormat="1" applyFont="1" applyFill="1" applyBorder="1" applyAlignment="1" applyProtection="1">
      <alignment horizontal="left" vertical="top" wrapText="1" indent="2"/>
      <protection hidden="1"/>
    </xf>
    <xf numFmtId="11" fontId="4" fillId="10" borderId="22" xfId="0" applyNumberFormat="1" applyFont="1" applyFill="1" applyBorder="1" applyAlignment="1" applyProtection="1">
      <alignment horizontal="left" vertical="top" wrapText="1" indent="2"/>
      <protection hidden="1"/>
    </xf>
    <xf numFmtId="11" fontId="4" fillId="10" borderId="19" xfId="0" applyNumberFormat="1" applyFont="1" applyFill="1" applyBorder="1" applyAlignment="1" applyProtection="1">
      <alignment horizontal="left" vertical="top" wrapText="1" indent="2"/>
      <protection hidden="1"/>
    </xf>
    <xf numFmtId="164" fontId="38" fillId="3" borderId="13" xfId="0" applyNumberFormat="1" applyFont="1" applyFill="1" applyBorder="1" applyAlignment="1" applyProtection="1">
      <alignment horizontal="left" vertical="top"/>
      <protection hidden="1"/>
    </xf>
    <xf numFmtId="9" fontId="4" fillId="0" borderId="13" xfId="2" applyFont="1" applyBorder="1" applyAlignment="1" applyProtection="1">
      <alignment horizontal="center" vertical="center" wrapText="1"/>
      <protection locked="0"/>
    </xf>
    <xf numFmtId="164" fontId="13" fillId="2" borderId="15" xfId="0" applyNumberFormat="1" applyFont="1" applyFill="1" applyBorder="1" applyAlignment="1" applyProtection="1">
      <alignment horizontal="center" vertical="center"/>
      <protection hidden="1"/>
    </xf>
    <xf numFmtId="164" fontId="13" fillId="2" borderId="17" xfId="0" applyNumberFormat="1" applyFont="1" applyFill="1" applyBorder="1" applyAlignment="1" applyProtection="1">
      <alignment horizontal="center" vertical="center"/>
      <protection hidden="1"/>
    </xf>
    <xf numFmtId="164" fontId="13" fillId="2" borderId="16" xfId="0" applyNumberFormat="1" applyFont="1" applyFill="1" applyBorder="1" applyAlignment="1" applyProtection="1">
      <alignment horizontal="center" vertical="center"/>
      <protection hidden="1"/>
    </xf>
    <xf numFmtId="11" fontId="4" fillId="10" borderId="36" xfId="0" applyNumberFormat="1" applyFont="1" applyFill="1" applyBorder="1" applyAlignment="1" applyProtection="1">
      <alignment horizontal="left" vertical="top" wrapText="1" indent="2"/>
      <protection hidden="1"/>
    </xf>
    <xf numFmtId="11" fontId="4" fillId="10" borderId="10" xfId="0" applyNumberFormat="1" applyFont="1" applyFill="1" applyBorder="1" applyAlignment="1" applyProtection="1">
      <alignment horizontal="left" vertical="top" wrapText="1" indent="2"/>
      <protection hidden="1"/>
    </xf>
    <xf numFmtId="11" fontId="11" fillId="10" borderId="35" xfId="0" applyNumberFormat="1" applyFont="1" applyFill="1" applyBorder="1" applyAlignment="1" applyProtection="1">
      <alignment horizontal="left" vertical="top" wrapText="1" indent="2"/>
      <protection hidden="1"/>
    </xf>
    <xf numFmtId="11" fontId="11" fillId="10" borderId="34" xfId="0" applyNumberFormat="1" applyFont="1" applyFill="1" applyBorder="1" applyAlignment="1" applyProtection="1">
      <alignment horizontal="left" vertical="top" wrapText="1" indent="2"/>
      <protection hidden="1"/>
    </xf>
    <xf numFmtId="11" fontId="11" fillId="10" borderId="22" xfId="0" applyNumberFormat="1" applyFont="1" applyFill="1" applyBorder="1" applyAlignment="1" applyProtection="1">
      <alignment horizontal="left" vertical="top" wrapText="1" indent="2"/>
      <protection hidden="1"/>
    </xf>
    <xf numFmtId="11" fontId="11" fillId="10" borderId="19" xfId="0" applyNumberFormat="1" applyFont="1" applyFill="1" applyBorder="1" applyAlignment="1" applyProtection="1">
      <alignment horizontal="left" vertical="top" wrapText="1" indent="2"/>
      <protection hidden="1"/>
    </xf>
    <xf numFmtId="11" fontId="11" fillId="10" borderId="36" xfId="0" applyNumberFormat="1" applyFont="1" applyFill="1" applyBorder="1" applyAlignment="1" applyProtection="1">
      <alignment horizontal="left" vertical="top" wrapText="1" indent="2"/>
      <protection hidden="1"/>
    </xf>
    <xf numFmtId="11" fontId="11" fillId="10" borderId="10" xfId="0" applyNumberFormat="1" applyFont="1" applyFill="1" applyBorder="1" applyAlignment="1" applyProtection="1">
      <alignment horizontal="left" vertical="top" wrapText="1" indent="2"/>
      <protection hidden="1"/>
    </xf>
    <xf numFmtId="0" fontId="11" fillId="10" borderId="17" xfId="0" applyFont="1" applyFill="1" applyBorder="1" applyAlignment="1" applyProtection="1">
      <alignment horizontal="left" vertical="top" wrapText="1" indent="2"/>
      <protection hidden="1"/>
    </xf>
    <xf numFmtId="164" fontId="7" fillId="2" borderId="15" xfId="0" applyNumberFormat="1" applyFont="1" applyFill="1" applyBorder="1" applyAlignment="1" applyProtection="1">
      <alignment horizontal="right" vertical="center" indent="9"/>
      <protection hidden="1"/>
    </xf>
    <xf numFmtId="164" fontId="7" fillId="2" borderId="16" xfId="0" applyNumberFormat="1" applyFont="1" applyFill="1" applyBorder="1" applyAlignment="1" applyProtection="1">
      <alignment horizontal="right" vertical="center" indent="9"/>
      <protection hidden="1"/>
    </xf>
    <xf numFmtId="0" fontId="1" fillId="3" borderId="15" xfId="0" applyFont="1" applyFill="1" applyBorder="1" applyAlignment="1" applyProtection="1">
      <alignment horizontal="left" vertical="top" wrapText="1" indent="1"/>
      <protection locked="0"/>
    </xf>
    <xf numFmtId="0" fontId="1" fillId="3" borderId="16" xfId="0" applyFont="1" applyFill="1" applyBorder="1" applyAlignment="1" applyProtection="1">
      <alignment horizontal="left" vertical="top" wrapText="1" indent="1"/>
      <protection locked="0"/>
    </xf>
    <xf numFmtId="0" fontId="1" fillId="3" borderId="37" xfId="0" applyFont="1" applyFill="1" applyBorder="1" applyAlignment="1" applyProtection="1">
      <alignment horizontal="left" vertical="top" wrapText="1" indent="1"/>
      <protection locked="0"/>
    </xf>
    <xf numFmtId="0" fontId="1" fillId="3" borderId="11" xfId="0" applyFont="1" applyFill="1" applyBorder="1" applyAlignment="1" applyProtection="1">
      <alignment horizontal="left" vertical="top" wrapText="1" indent="1"/>
      <protection locked="0"/>
    </xf>
    <xf numFmtId="167" fontId="41" fillId="3" borderId="37" xfId="2" applyNumberFormat="1" applyFont="1" applyFill="1" applyBorder="1" applyAlignment="1" applyProtection="1">
      <alignment horizontal="center" vertical="center"/>
      <protection hidden="1"/>
    </xf>
    <xf numFmtId="167" fontId="41" fillId="3" borderId="11" xfId="2" applyNumberFormat="1" applyFont="1" applyFill="1" applyBorder="1" applyAlignment="1" applyProtection="1">
      <alignment horizontal="center" vertical="center"/>
      <protection hidden="1"/>
    </xf>
    <xf numFmtId="0" fontId="27" fillId="0" borderId="33" xfId="0" applyFont="1" applyBorder="1" applyAlignment="1" applyProtection="1">
      <alignment horizontal="left" vertical="top" wrapText="1"/>
      <protection locked="0"/>
    </xf>
    <xf numFmtId="0" fontId="27" fillId="0" borderId="0" xfId="0" applyFont="1" applyBorder="1" applyAlignment="1" applyProtection="1">
      <alignment horizontal="left" vertical="top" wrapText="1"/>
      <protection locked="0"/>
    </xf>
    <xf numFmtId="167" fontId="0" fillId="0" borderId="37" xfId="2" applyNumberFormat="1" applyFont="1" applyBorder="1" applyAlignment="1" applyProtection="1">
      <alignment horizontal="left" vertical="center" wrapText="1" indent="1"/>
    </xf>
    <xf numFmtId="167" fontId="0" fillId="0" borderId="41" xfId="2" applyNumberFormat="1" applyFont="1" applyBorder="1" applyAlignment="1" applyProtection="1">
      <alignment horizontal="left" vertical="center" wrapText="1" indent="1"/>
    </xf>
    <xf numFmtId="167" fontId="0" fillId="0" borderId="11" xfId="2" applyNumberFormat="1" applyFont="1" applyBorder="1" applyAlignment="1" applyProtection="1">
      <alignment horizontal="left" vertical="center" wrapText="1" indent="1"/>
    </xf>
    <xf numFmtId="0" fontId="19" fillId="0" borderId="37" xfId="0" applyFont="1" applyBorder="1" applyAlignment="1" applyProtection="1">
      <alignment horizontal="left" vertical="top" wrapText="1"/>
      <protection locked="0"/>
    </xf>
    <xf numFmtId="0" fontId="0" fillId="0" borderId="41" xfId="0" applyBorder="1" applyAlignment="1" applyProtection="1">
      <alignment vertical="top"/>
      <protection locked="0"/>
    </xf>
    <xf numFmtId="0" fontId="0" fillId="0" borderId="11" xfId="0" applyBorder="1" applyAlignment="1" applyProtection="1">
      <alignment vertical="top"/>
      <protection locked="0"/>
    </xf>
    <xf numFmtId="0" fontId="5" fillId="2" borderId="13" xfId="0" applyFont="1" applyFill="1" applyBorder="1" applyAlignment="1" applyProtection="1">
      <alignment horizontal="center" vertical="center" wrapText="1"/>
      <protection hidden="1"/>
    </xf>
    <xf numFmtId="0" fontId="18" fillId="0" borderId="13" xfId="0" applyFont="1" applyBorder="1" applyAlignment="1" applyProtection="1">
      <alignment horizontal="right" vertical="center" wrapText="1"/>
      <protection hidden="1"/>
    </xf>
    <xf numFmtId="0" fontId="0" fillId="0" borderId="13" xfId="0" applyBorder="1" applyAlignment="1" applyProtection="1">
      <alignment horizontal="right" vertical="center" wrapText="1"/>
      <protection hidden="1"/>
    </xf>
    <xf numFmtId="0" fontId="19" fillId="0" borderId="13" xfId="0" applyFont="1" applyFill="1" applyBorder="1" applyAlignment="1" applyProtection="1">
      <alignment horizontal="left" vertical="center" wrapText="1"/>
      <protection hidden="1"/>
    </xf>
    <xf numFmtId="0" fontId="19" fillId="0" borderId="13" xfId="0" applyFont="1" applyBorder="1" applyAlignment="1" applyProtection="1">
      <alignment horizontal="left" vertical="center" wrapText="1"/>
      <protection hidden="1"/>
    </xf>
    <xf numFmtId="0" fontId="20" fillId="9" borderId="57" xfId="0" applyFont="1" applyFill="1" applyBorder="1" applyAlignment="1" applyProtection="1">
      <alignment horizontal="center" vertical="center" textRotation="90" wrapText="1"/>
      <protection hidden="1"/>
    </xf>
    <xf numFmtId="0" fontId="0" fillId="0" borderId="17" xfId="0" applyBorder="1" applyAlignment="1" applyProtection="1">
      <alignment vertical="center" wrapText="1"/>
      <protection hidden="1"/>
    </xf>
    <xf numFmtId="0" fontId="0" fillId="0" borderId="58" xfId="0" applyBorder="1" applyAlignment="1" applyProtection="1">
      <alignment vertical="center" wrapText="1"/>
      <protection hidden="1"/>
    </xf>
    <xf numFmtId="0" fontId="18" fillId="0" borderId="55" xfId="0" applyFont="1" applyBorder="1" applyAlignment="1" applyProtection="1">
      <alignment horizontal="center" vertical="center" textRotation="90" wrapText="1"/>
      <protection hidden="1"/>
    </xf>
    <xf numFmtId="0" fontId="23" fillId="2" borderId="13" xfId="0" applyFont="1" applyFill="1" applyBorder="1" applyAlignment="1" applyProtection="1">
      <alignment horizontal="left" vertical="top" wrapText="1"/>
      <protection hidden="1"/>
    </xf>
    <xf numFmtId="0" fontId="24" fillId="0" borderId="13" xfId="0" applyFont="1" applyBorder="1" applyAlignment="1" applyProtection="1">
      <alignment horizontal="left" vertical="top" wrapText="1"/>
      <protection locked="0"/>
    </xf>
    <xf numFmtId="0" fontId="22" fillId="0" borderId="13" xfId="0" applyFont="1" applyBorder="1" applyAlignment="1" applyProtection="1">
      <alignment horizontal="left" vertical="top" wrapText="1"/>
      <protection locked="0"/>
    </xf>
    <xf numFmtId="0" fontId="23" fillId="2" borderId="56" xfId="0" applyFont="1" applyFill="1" applyBorder="1" applyAlignment="1" applyProtection="1">
      <alignment horizontal="left" vertical="top" wrapText="1"/>
      <protection hidden="1"/>
    </xf>
    <xf numFmtId="0" fontId="2" fillId="2" borderId="37" xfId="4" applyFont="1" applyFill="1" applyBorder="1" applyAlignment="1" applyProtection="1">
      <alignment horizontal="left" vertical="center" wrapText="1" indent="1"/>
      <protection hidden="1"/>
    </xf>
    <xf numFmtId="0" fontId="2" fillId="2" borderId="11" xfId="4" applyFont="1" applyFill="1" applyBorder="1" applyAlignment="1" applyProtection="1">
      <alignment horizontal="left" vertical="center" wrapText="1" indent="1"/>
      <protection hidden="1"/>
    </xf>
    <xf numFmtId="0" fontId="2" fillId="5" borderId="37" xfId="4" applyFont="1" applyFill="1" applyBorder="1" applyAlignment="1" applyProtection="1">
      <alignment horizontal="left" vertical="center" wrapText="1" indent="1"/>
      <protection hidden="1"/>
    </xf>
    <xf numFmtId="0" fontId="2" fillId="5" borderId="11" xfId="4" applyFont="1" applyFill="1" applyBorder="1" applyAlignment="1" applyProtection="1">
      <alignment horizontal="left" vertical="center" wrapText="1" indent="1"/>
      <protection hidden="1"/>
    </xf>
    <xf numFmtId="0" fontId="2" fillId="5" borderId="13" xfId="4" applyFont="1" applyFill="1" applyBorder="1" applyAlignment="1" applyProtection="1">
      <alignment horizontal="left" vertical="center" wrapText="1" indent="1"/>
      <protection hidden="1"/>
    </xf>
    <xf numFmtId="0" fontId="2" fillId="2" borderId="45" xfId="4" applyFont="1" applyFill="1" applyBorder="1" applyAlignment="1" applyProtection="1">
      <alignment horizontal="left" vertical="center" wrapText="1" indent="1"/>
      <protection hidden="1"/>
    </xf>
    <xf numFmtId="0" fontId="2" fillId="2" borderId="46" xfId="4" applyFont="1" applyFill="1" applyBorder="1" applyAlignment="1" applyProtection="1">
      <alignment horizontal="left" vertical="center" wrapText="1" indent="1"/>
      <protection hidden="1"/>
    </xf>
    <xf numFmtId="0" fontId="2" fillId="2" borderId="47" xfId="4" applyFont="1" applyFill="1" applyBorder="1" applyAlignment="1" applyProtection="1">
      <alignment horizontal="left" vertical="center" wrapText="1" indent="1"/>
      <protection hidden="1"/>
    </xf>
    <xf numFmtId="0" fontId="39" fillId="2" borderId="15" xfId="0" applyFont="1" applyFill="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1" fillId="2" borderId="22" xfId="4" applyFill="1" applyBorder="1" applyAlignment="1" applyProtection="1">
      <protection hidden="1"/>
    </xf>
    <xf numFmtId="0" fontId="0" fillId="2" borderId="0" xfId="0" applyFill="1" applyBorder="1" applyAlignment="1" applyProtection="1">
      <protection hidden="1"/>
    </xf>
    <xf numFmtId="0" fontId="0" fillId="2" borderId="36" xfId="0" applyFill="1" applyBorder="1" applyAlignment="1" applyProtection="1">
      <protection hidden="1"/>
    </xf>
    <xf numFmtId="0" fontId="0" fillId="2" borderId="12" xfId="0" applyFill="1" applyBorder="1" applyAlignment="1" applyProtection="1">
      <protection hidden="1"/>
    </xf>
    <xf numFmtId="0" fontId="2" fillId="2" borderId="13" xfId="4"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2" fillId="2" borderId="48" xfId="4" applyFont="1" applyFill="1" applyBorder="1" applyAlignment="1" applyProtection="1">
      <alignment horizontal="left" vertical="center" wrapText="1" indent="1"/>
      <protection hidden="1"/>
    </xf>
    <xf numFmtId="0" fontId="2" fillId="2" borderId="49" xfId="4" applyFont="1" applyFill="1" applyBorder="1" applyAlignment="1" applyProtection="1">
      <alignment horizontal="left" vertical="center" wrapText="1" indent="1"/>
      <protection hidden="1"/>
    </xf>
    <xf numFmtId="0" fontId="44" fillId="13" borderId="17" xfId="0" applyFont="1" applyFill="1" applyBorder="1" applyAlignment="1" applyProtection="1">
      <alignment horizontal="left" vertical="top" wrapText="1" indent="2"/>
      <protection hidden="1"/>
    </xf>
    <xf numFmtId="0" fontId="0" fillId="0" borderId="17" xfId="0" applyBorder="1" applyAlignment="1">
      <alignment horizontal="left" vertical="top" wrapText="1" indent="2"/>
    </xf>
    <xf numFmtId="0" fontId="0" fillId="0" borderId="16" xfId="0" applyBorder="1" applyAlignment="1">
      <alignment horizontal="left" vertical="top" wrapText="1" indent="2"/>
    </xf>
    <xf numFmtId="0" fontId="5" fillId="2" borderId="50" xfId="0" applyFont="1" applyFill="1" applyBorder="1" applyAlignment="1" applyProtection="1">
      <alignment horizontal="center" vertical="center" wrapText="1"/>
      <protection hidden="1"/>
    </xf>
    <xf numFmtId="0" fontId="1" fillId="2" borderId="35" xfId="4" applyFill="1" applyBorder="1" applyAlignment="1" applyProtection="1">
      <protection hidden="1"/>
    </xf>
    <xf numFmtId="0" fontId="1" fillId="2" borderId="34" xfId="4" applyFill="1" applyBorder="1" applyAlignment="1" applyProtection="1">
      <protection hidden="1"/>
    </xf>
    <xf numFmtId="0" fontId="1" fillId="2" borderId="36" xfId="4" applyFill="1" applyBorder="1" applyAlignment="1" applyProtection="1">
      <protection hidden="1"/>
    </xf>
    <xf numFmtId="0" fontId="1" fillId="2" borderId="10" xfId="4" applyFill="1" applyBorder="1" applyAlignment="1" applyProtection="1">
      <protection hidden="1"/>
    </xf>
    <xf numFmtId="0" fontId="2" fillId="2" borderId="15" xfId="4" applyFont="1" applyFill="1" applyBorder="1" applyAlignment="1" applyProtection="1">
      <alignment horizontal="center" vertical="center"/>
      <protection hidden="1"/>
    </xf>
    <xf numFmtId="0" fontId="2" fillId="2" borderId="17" xfId="4" applyFont="1" applyFill="1" applyBorder="1" applyAlignment="1" applyProtection="1">
      <alignment horizontal="center" vertical="center"/>
      <protection hidden="1"/>
    </xf>
    <xf numFmtId="0" fontId="2" fillId="2" borderId="16" xfId="4" applyFont="1" applyFill="1" applyBorder="1" applyAlignment="1" applyProtection="1">
      <alignment horizontal="center" vertical="center"/>
      <protection hidden="1"/>
    </xf>
    <xf numFmtId="0" fontId="2" fillId="13" borderId="13" xfId="4" applyFont="1" applyFill="1" applyBorder="1" applyAlignment="1">
      <alignment horizontal="center" vertical="center"/>
    </xf>
    <xf numFmtId="0" fontId="0" fillId="13" borderId="13" xfId="0" applyFill="1" applyBorder="1" applyAlignment="1">
      <alignment horizontal="center" vertical="center"/>
    </xf>
    <xf numFmtId="0" fontId="2" fillId="2" borderId="35" xfId="4" applyFont="1" applyFill="1" applyBorder="1" applyAlignment="1">
      <alignment horizontal="center" vertical="center"/>
    </xf>
    <xf numFmtId="0" fontId="2" fillId="2" borderId="33" xfId="4" applyFont="1" applyFill="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5" fillId="13" borderId="51" xfId="4" applyFont="1" applyFill="1" applyBorder="1" applyAlignment="1">
      <alignment horizontal="center" vertical="center"/>
    </xf>
    <xf numFmtId="0" fontId="5" fillId="13" borderId="0" xfId="0" applyFont="1" applyFill="1" applyAlignment="1">
      <alignment horizontal="center" vertical="center"/>
    </xf>
    <xf numFmtId="0" fontId="39" fillId="13" borderId="15" xfId="0" applyFont="1" applyFill="1" applyBorder="1" applyAlignment="1" applyProtection="1">
      <alignment horizontal="center" vertical="center" wrapText="1"/>
      <protection hidden="1"/>
    </xf>
    <xf numFmtId="0" fontId="25" fillId="13" borderId="17" xfId="0" applyFont="1" applyFill="1" applyBorder="1" applyAlignment="1">
      <alignment horizontal="center" vertical="center" wrapText="1"/>
    </xf>
    <xf numFmtId="0" fontId="25" fillId="0" borderId="17" xfId="0" applyFont="1" applyBorder="1" applyAlignment="1">
      <alignment horizontal="center" vertical="center" wrapText="1"/>
    </xf>
    <xf numFmtId="0" fontId="25" fillId="0" borderId="16" xfId="0" applyFont="1" applyBorder="1" applyAlignment="1">
      <alignment horizontal="center" vertical="center" wrapText="1"/>
    </xf>
    <xf numFmtId="0" fontId="1" fillId="2" borderId="22" xfId="4" applyFill="1" applyBorder="1" applyAlignment="1"/>
    <xf numFmtId="0" fontId="0" fillId="2" borderId="0" xfId="0" applyFill="1" applyBorder="1" applyAlignment="1"/>
    <xf numFmtId="0" fontId="0" fillId="2" borderId="36" xfId="0" applyFill="1" applyBorder="1" applyAlignment="1"/>
    <xf numFmtId="0" fontId="0" fillId="2" borderId="12" xfId="0" applyFill="1" applyBorder="1" applyAlignment="1"/>
    <xf numFmtId="0" fontId="2" fillId="2" borderId="13" xfId="4" applyFont="1" applyFill="1" applyBorder="1" applyAlignment="1">
      <alignment horizontal="left" vertical="center" wrapText="1" indent="1"/>
    </xf>
    <xf numFmtId="0" fontId="2" fillId="2" borderId="45" xfId="4" applyFont="1" applyFill="1" applyBorder="1" applyAlignment="1">
      <alignment horizontal="left" vertical="center" wrapText="1" indent="1"/>
    </xf>
    <xf numFmtId="0" fontId="2" fillId="2" borderId="46" xfId="4" applyFont="1" applyFill="1" applyBorder="1" applyAlignment="1">
      <alignment horizontal="left" vertical="center" wrapText="1" indent="1"/>
    </xf>
    <xf numFmtId="0" fontId="2" fillId="2" borderId="48" xfId="4" applyFont="1" applyFill="1" applyBorder="1" applyAlignment="1">
      <alignment horizontal="left" vertical="center" wrapText="1" indent="1"/>
    </xf>
    <xf numFmtId="0" fontId="2" fillId="2" borderId="49" xfId="4" applyFont="1" applyFill="1" applyBorder="1" applyAlignment="1">
      <alignment horizontal="left" vertical="center" wrapText="1" indent="1"/>
    </xf>
    <xf numFmtId="0" fontId="2" fillId="2" borderId="47" xfId="4" applyFont="1" applyFill="1" applyBorder="1" applyAlignment="1">
      <alignment horizontal="left" vertical="center" wrapText="1" indent="1"/>
    </xf>
    <xf numFmtId="0" fontId="13" fillId="0" borderId="19" xfId="0" applyFont="1" applyBorder="1" applyAlignment="1">
      <alignment textRotation="255"/>
    </xf>
    <xf numFmtId="0" fontId="13" fillId="0" borderId="19" xfId="0" applyFont="1" applyBorder="1" applyAlignment="1">
      <alignment horizontal="center" vertical="center" textRotation="255"/>
    </xf>
    <xf numFmtId="0" fontId="0" fillId="0" borderId="19" xfId="0" applyBorder="1" applyAlignment="1">
      <alignment horizontal="center" vertical="center" textRotation="255"/>
    </xf>
  </cellXfs>
  <cellStyles count="6">
    <cellStyle name="Insatisfaisant" xfId="1" builtinId="27"/>
    <cellStyle name="Lien hypertexte" xfId="5" builtinId="8"/>
    <cellStyle name="Milliers" xfId="3" builtinId="3"/>
    <cellStyle name="Normal" xfId="0" builtinId="0"/>
    <cellStyle name="Normal 2" xfId="4"/>
    <cellStyle name="Pourcentage" xfId="2" builtinId="5"/>
  </cellStyles>
  <dxfs count="100">
    <dxf>
      <font>
        <b val="0"/>
        <i val="0"/>
        <strike val="0"/>
        <condense val="0"/>
        <extend val="0"/>
        <outline val="0"/>
        <shadow val="0"/>
        <u val="none"/>
        <vertAlign val="baseline"/>
        <sz val="9"/>
        <color auto="1"/>
        <name val="Arial"/>
        <scheme val="none"/>
      </font>
    </dxf>
    <dxf>
      <font>
        <b val="0"/>
        <i val="0"/>
        <strike val="0"/>
        <condense val="0"/>
        <extend val="0"/>
        <outline val="0"/>
        <shadow val="0"/>
        <u val="none"/>
        <vertAlign val="baseline"/>
        <sz val="9"/>
        <color auto="1"/>
        <name val="Arial"/>
        <scheme val="none"/>
      </font>
    </dxf>
    <dxf>
      <font>
        <b val="0"/>
        <i val="0"/>
        <strike val="0"/>
        <condense val="0"/>
        <extend val="0"/>
        <outline val="0"/>
        <shadow val="0"/>
        <u val="none"/>
        <vertAlign val="baseline"/>
        <sz val="9"/>
        <color auto="1"/>
        <name val="Arial"/>
        <scheme val="none"/>
      </font>
    </dxf>
    <dxf>
      <font>
        <b val="0"/>
        <i val="0"/>
        <strike val="0"/>
        <condense val="0"/>
        <extend val="0"/>
        <outline val="0"/>
        <shadow val="0"/>
        <u val="none"/>
        <vertAlign val="baseline"/>
        <sz val="9"/>
        <color auto="1"/>
        <name val="Arial"/>
        <scheme val="none"/>
      </font>
    </dxf>
    <dxf>
      <font>
        <b val="0"/>
        <i val="0"/>
        <strike val="0"/>
        <condense val="0"/>
        <extend val="0"/>
        <outline val="0"/>
        <shadow val="0"/>
        <u val="none"/>
        <vertAlign val="baseline"/>
        <sz val="9"/>
        <color auto="1"/>
        <name val="Arial"/>
        <scheme val="none"/>
      </font>
    </dxf>
    <dxf>
      <font>
        <b val="0"/>
        <i val="0"/>
        <strike val="0"/>
        <condense val="0"/>
        <extend val="0"/>
        <outline val="0"/>
        <shadow val="0"/>
        <u val="none"/>
        <vertAlign val="baseline"/>
        <sz val="9"/>
        <color auto="1"/>
        <name val="Arial"/>
        <scheme val="none"/>
      </font>
    </dxf>
    <dxf>
      <font>
        <b val="0"/>
        <i val="0"/>
        <strike val="0"/>
        <condense val="0"/>
        <extend val="0"/>
        <outline val="0"/>
        <shadow val="0"/>
        <u val="none"/>
        <vertAlign val="baseline"/>
        <sz val="9"/>
        <color auto="1"/>
        <name val="Arial"/>
        <scheme val="none"/>
      </font>
    </dxf>
    <dxf>
      <font>
        <strike val="0"/>
        <outline val="0"/>
        <shadow val="0"/>
        <u val="none"/>
        <vertAlign val="baseline"/>
        <sz val="10"/>
        <color auto="1"/>
        <name val="Arial"/>
        <scheme val="none"/>
      </font>
      <numFmt numFmtId="13" formatCode="0%"/>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0"/>
        <color auto="1"/>
        <name val="Arial"/>
        <scheme val="none"/>
      </font>
      <numFmt numFmtId="164" formatCode="0.0"/>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0"/>
        <color auto="1"/>
        <name val="Arial"/>
        <scheme val="none"/>
      </font>
      <numFmt numFmtId="164" formatCode="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protection locked="1" hidden="1"/>
    </dxf>
    <dxf>
      <font>
        <strike val="0"/>
        <outline val="0"/>
        <shadow val="0"/>
        <u val="none"/>
        <vertAlign val="baseline"/>
        <sz val="10"/>
        <color auto="1"/>
        <name val="Arial"/>
        <scheme val="none"/>
      </font>
      <numFmt numFmtId="13" formatCode="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protection locked="1" hidden="1"/>
    </dxf>
    <dxf>
      <font>
        <strike val="0"/>
        <outline val="0"/>
        <shadow val="0"/>
        <u val="none"/>
        <vertAlign val="baseline"/>
        <sz val="10"/>
        <color auto="1"/>
        <name val="Arial"/>
        <scheme val="none"/>
      </font>
      <numFmt numFmtId="13" formatCode="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numFmt numFmtId="165" formatCode="_-* #,##0.00\ [$CHF-100C]_-;\-* #,##0.00\ [$CHF-100C]_-;_-* &quot;-&quot;??\ [$CHF-100C]_-;_-@_-"/>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numFmt numFmtId="165" formatCode="_-* #,##0.00\ [$CHF-100C]_-;\-* #,##0.00\ [$CHF-100C]_-;_-* &quot;-&quot;??\ [$CHF-100C]_-;_-@_-"/>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1"/>
    </dxf>
    <dxf>
      <font>
        <b val="0"/>
        <i val="0"/>
        <strike val="0"/>
        <condense val="0"/>
        <extend val="0"/>
        <outline val="0"/>
        <shadow val="0"/>
        <u val="none"/>
        <vertAlign val="baseline"/>
        <sz val="10"/>
        <color auto="1"/>
        <name val="Arial"/>
        <scheme val="none"/>
      </font>
      <numFmt numFmtId="165" formatCode="_-* #,##0.00\ [$CHF-100C]_-;\-* #,##0.00\ [$CHF-100C]_-;_-* &quot;-&quot;??\ [$CHF-100C]_-;_-@_-"/>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b val="0"/>
        <i val="0"/>
        <strike val="0"/>
        <condense val="0"/>
        <extend val="0"/>
        <outline val="0"/>
        <shadow val="0"/>
        <u val="none"/>
        <vertAlign val="baseline"/>
        <sz val="10"/>
        <color auto="1"/>
        <name val="Arial"/>
        <scheme val="none"/>
      </font>
      <numFmt numFmtId="165" formatCode="_-* #,##0.00\ [$CHF-100C]_-;\-* #,##0.00\ [$CHF-100C]_-;_-* &quot;-&quot;??\ [$CHF-100C]_-;_-@_-"/>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numFmt numFmtId="165" formatCode="_-* #,##0.00\ [$CHF-100C]_-;\-* #,##0.00\ [$CHF-100C]_-;_-* &quot;-&quot;??\ [$CHF-100C]_-;_-@_-"/>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numFmt numFmtId="165" formatCode="_-* #,##0.00\ [$CHF-100C]_-;\-* #,##0.00\ [$CHF-100C]_-;_-* &quot;-&quot;??\ [$CHF-100C]_-;_-@_-"/>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numFmt numFmtId="19" formatCode="dd/mm/yyyy"/>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numFmt numFmtId="19" formatCode="dd/mm/yyyy"/>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1" hidden="1"/>
    </dxf>
    <dxf>
      <font>
        <strike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protection locked="1" hidden="1"/>
    </dxf>
    <dxf>
      <font>
        <strike val="0"/>
        <outline val="0"/>
        <shadow val="0"/>
        <u val="none"/>
        <vertAlign val="baseline"/>
        <sz val="10"/>
        <color auto="1"/>
        <name val="Arial"/>
        <scheme val="none"/>
      </font>
      <alignment horizontal="left" vertical="top" textRotation="0" wrapText="1" indent="0" justifyLastLine="0" shrinkToFit="0" readingOrder="0"/>
      <protection locked="1" hidden="1"/>
    </dxf>
    <dxf>
      <font>
        <strike val="0"/>
        <outline val="0"/>
        <shadow val="0"/>
        <u val="none"/>
        <vertAlign val="baseline"/>
        <sz val="10"/>
        <color auto="1"/>
        <name val="Arial"/>
        <scheme val="none"/>
      </font>
      <alignment horizontal="left" vertical="top" textRotation="0" wrapText="1" indent="0" justifyLastLine="0" shrinkToFit="0" readingOrder="0"/>
      <protection locked="1" hidden="1"/>
    </dxf>
    <dxf>
      <font>
        <strike val="0"/>
        <outline val="0"/>
        <shadow val="0"/>
        <u val="none"/>
        <vertAlign val="baseline"/>
        <sz val="10"/>
        <color auto="1"/>
        <name val="Arial"/>
        <scheme val="none"/>
      </font>
      <alignment horizontal="left" vertical="top" textRotation="0" wrapText="1" indent="0" justifyLastLine="0" shrinkToFit="0" readingOrder="0"/>
      <protection locked="1" hidden="1"/>
    </dxf>
    <dxf>
      <font>
        <strike val="0"/>
        <outline val="0"/>
        <shadow val="0"/>
        <u val="none"/>
        <vertAlign val="baseline"/>
        <sz val="10"/>
        <color auto="1"/>
        <name val="Arial"/>
        <scheme val="none"/>
      </font>
      <alignment horizontal="left" vertical="top" textRotation="0" wrapText="1" indent="0" justifyLastLine="0" shrinkToFit="0" readingOrder="0"/>
      <protection locked="1" hidden="1"/>
    </dxf>
    <dxf>
      <font>
        <strike val="0"/>
        <outline val="0"/>
        <shadow val="0"/>
        <u val="none"/>
        <vertAlign val="baseline"/>
        <sz val="10"/>
        <color auto="1"/>
        <name val="Arial"/>
        <scheme val="none"/>
      </font>
      <alignment horizontal="left" vertical="top" textRotation="0" wrapText="1" indent="0" justifyLastLine="0" shrinkToFit="0" readingOrder="0"/>
      <protection locked="1" hidden="1"/>
    </dxf>
    <dxf>
      <font>
        <strike val="0"/>
        <outline val="0"/>
        <shadow val="0"/>
        <u val="none"/>
        <vertAlign val="baseline"/>
        <sz val="10"/>
        <color auto="1"/>
        <name val="Arial"/>
        <scheme val="none"/>
      </font>
      <alignment horizontal="left" vertical="top" textRotation="0" wrapText="1" indent="0" justifyLastLine="0" shrinkToFit="0" readingOrder="0"/>
      <protection locked="1" hidden="1"/>
    </dxf>
    <dxf>
      <font>
        <strike val="0"/>
        <outline val="0"/>
        <shadow val="0"/>
        <u val="none"/>
        <vertAlign val="baseline"/>
        <sz val="10"/>
        <color auto="1"/>
        <name val="Arial"/>
        <scheme val="none"/>
      </font>
      <numFmt numFmtId="19" formatCode="dd/mm/yyyy"/>
      <alignment horizontal="left" vertical="top" textRotation="0" wrapText="1" indent="0" justifyLastLine="0" shrinkToFit="0" readingOrder="0"/>
      <protection locked="1" hidden="1"/>
    </dxf>
    <dxf>
      <font>
        <strike val="0"/>
        <outline val="0"/>
        <shadow val="0"/>
        <u val="none"/>
        <vertAlign val="baseline"/>
        <sz val="10"/>
        <color auto="1"/>
        <name val="Arial"/>
        <scheme val="none"/>
      </font>
      <numFmt numFmtId="19" formatCode="dd/mm/yyyy"/>
      <alignment horizontal="left" vertical="top" textRotation="0" wrapText="1" indent="0" justifyLastLine="0" shrinkToFit="0" readingOrder="0"/>
      <protection locked="1" hidden="1"/>
    </dxf>
    <dxf>
      <font>
        <strike val="0"/>
        <outline val="0"/>
        <shadow val="0"/>
        <u val="none"/>
        <vertAlign val="baseline"/>
        <sz val="10"/>
        <color auto="1"/>
        <name val="Arial"/>
        <scheme val="none"/>
      </font>
      <numFmt numFmtId="19" formatCode="dd/mm/yyyy"/>
      <alignment horizontal="left" vertical="top" textRotation="0" wrapText="1" indent="0" justifyLastLine="0" shrinkToFit="0" readingOrder="0"/>
      <protection locked="1" hidden="1"/>
    </dxf>
    <dxf>
      <font>
        <strike val="0"/>
        <outline val="0"/>
        <shadow val="0"/>
        <u val="none"/>
        <vertAlign val="baseline"/>
        <sz val="10"/>
        <color auto="1"/>
        <name val="Arial"/>
        <scheme val="none"/>
      </font>
      <numFmt numFmtId="19" formatCode="dd/mm/yyyy"/>
      <alignment horizontal="left" vertical="top" textRotation="0" wrapText="1" indent="0" justifyLastLine="0" shrinkToFit="0" readingOrder="0"/>
      <protection locked="1" hidden="1"/>
    </dxf>
    <dxf>
      <font>
        <strike val="0"/>
        <outline val="0"/>
        <shadow val="0"/>
        <u val="none"/>
        <vertAlign val="baseline"/>
        <sz val="10"/>
        <color auto="1"/>
        <name val="Arial"/>
        <scheme val="none"/>
      </font>
      <numFmt numFmtId="19" formatCode="dd/mm/yyyy"/>
      <alignment horizontal="left" vertical="top" textRotation="0" wrapText="1" indent="0" justifyLastLine="0" shrinkToFit="0" readingOrder="0"/>
      <protection locked="1" hidden="1"/>
    </dxf>
    <dxf>
      <font>
        <strike val="0"/>
        <outline val="0"/>
        <shadow val="0"/>
        <u val="none"/>
        <vertAlign val="baseline"/>
        <sz val="10"/>
        <color auto="1"/>
        <name val="Arial"/>
        <scheme val="none"/>
      </font>
      <alignment horizontal="left" vertical="top" textRotation="0" wrapText="1" indent="0" justifyLastLine="0" shrinkToFit="0" readingOrder="0"/>
      <protection locked="1" hidden="1"/>
    </dxf>
    <dxf>
      <font>
        <b/>
        <strike val="0"/>
        <outline val="0"/>
        <shadow val="0"/>
        <u val="none"/>
        <vertAlign val="baseline"/>
        <sz val="10"/>
        <color auto="1"/>
        <name val="Arial"/>
        <scheme val="none"/>
      </font>
      <alignment horizontal="left" vertical="top" textRotation="0" wrapText="1" indent="0" justifyLastLine="0" shrinkToFit="0" readingOrder="0"/>
      <protection locked="1" hidden="1"/>
    </dxf>
    <dxf>
      <font>
        <strike val="0"/>
        <outline val="0"/>
        <shadow val="0"/>
        <u val="none"/>
        <vertAlign val="baseline"/>
        <sz val="12"/>
        <color auto="1"/>
        <name val="Arial"/>
        <scheme val="none"/>
      </font>
      <alignment horizontal="left" vertical="center" textRotation="0" wrapText="1" relativeIndent="1" justifyLastLine="0" shrinkToFit="0" readingOrder="0"/>
      <protection locked="1" hidden="1"/>
    </dxf>
    <dxf>
      <font>
        <b val="0"/>
        <i val="0"/>
        <strike val="0"/>
        <condense val="0"/>
        <extend val="0"/>
        <outline val="0"/>
        <shadow val="0"/>
        <u val="none"/>
        <vertAlign val="baseline"/>
        <sz val="10"/>
        <color auto="1"/>
        <name val="Arial"/>
        <scheme val="none"/>
      </font>
      <alignment horizontal="left" vertical="center" textRotation="0" wrapText="1" indent="1" justifyLastLine="0" shrinkToFit="0" readingOrder="0"/>
      <protection locked="1" hidden="1"/>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theme="2"/>
        </patternFill>
      </fill>
    </dxf>
    <dxf>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rgb="FF92D050"/>
      </font>
    </dxf>
    <dxf>
      <font>
        <color theme="5" tint="-0.24994659260841701"/>
      </font>
    </dxf>
    <dxf>
      <fill>
        <patternFill>
          <bgColor theme="6" tint="0.59996337778862885"/>
        </patternFill>
      </fill>
    </dxf>
    <dxf>
      <fill>
        <patternFill>
          <bgColor theme="2"/>
        </patternFill>
      </fill>
    </dxf>
    <dxf>
      <font>
        <color rgb="FF92D050"/>
      </font>
    </dxf>
    <dxf>
      <font>
        <color theme="5" tint="-0.24994659260841701"/>
      </font>
    </dxf>
    <dxf>
      <fill>
        <patternFill>
          <bgColor theme="6" tint="0.59996337778862885"/>
        </patternFill>
      </fill>
    </dxf>
    <dxf>
      <fill>
        <patternFill>
          <bgColor theme="2"/>
        </patternFill>
      </fill>
    </dxf>
    <dxf>
      <font>
        <b/>
        <i val="0"/>
        <strike val="0"/>
      </font>
      <numFmt numFmtId="0" formatCode="General"/>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ill>
        <patternFill>
          <bgColor theme="6" tint="0.39994506668294322"/>
        </patternFill>
      </fill>
    </dxf>
    <dxf>
      <fill>
        <patternFill>
          <bgColor theme="5" tint="0.39994506668294322"/>
        </patternFill>
      </fill>
    </dxf>
    <dxf>
      <fill>
        <patternFill>
          <bgColor theme="9" tint="0.59996337778862885"/>
        </patternFill>
      </fill>
    </dxf>
    <dxf>
      <font>
        <b/>
        <i val="0"/>
      </font>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ont>
        <b/>
        <i val="0"/>
      </font>
      <fill>
        <patternFill>
          <bgColor theme="6" tint="0.39994506668294322"/>
        </patternFill>
      </fill>
    </dxf>
    <dxf>
      <font>
        <b/>
        <i val="0"/>
      </font>
      <fill>
        <patternFill>
          <bgColor theme="5" tint="0.39994506668294322"/>
        </patternFill>
      </fill>
    </dxf>
    <dxf>
      <font>
        <b/>
        <i val="0"/>
      </font>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ont>
        <b/>
        <i val="0"/>
      </font>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ont>
        <b/>
        <i val="0"/>
      </font>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ont>
        <b/>
        <i val="0"/>
      </font>
      <fill>
        <patternFill>
          <bgColor theme="6" tint="0.39994506668294322"/>
        </patternFill>
      </fill>
    </dxf>
    <dxf>
      <font>
        <b/>
        <i val="0"/>
      </font>
      <fill>
        <patternFill>
          <bgColor theme="9" tint="0.59996337778862885"/>
        </patternFill>
      </fill>
    </dxf>
    <dxf>
      <font>
        <b/>
        <i val="0"/>
      </font>
      <fill>
        <patternFill>
          <bgColor theme="5" tint="0.39994506668294322"/>
        </patternFill>
      </fill>
    </dxf>
    <dxf>
      <font>
        <b/>
        <i val="0"/>
      </font>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ont>
        <b/>
        <i val="0"/>
        <strike val="0"/>
      </font>
      <numFmt numFmtId="0" formatCode="General"/>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ont>
        <b/>
        <i val="0"/>
        <strike val="0"/>
      </font>
      <numFmt numFmtId="0" formatCode="General"/>
      <fill>
        <patternFill>
          <bgColor theme="6" tint="0.39994506668294322"/>
        </patternFill>
      </fill>
    </dxf>
    <dxf>
      <font>
        <b/>
        <i val="0"/>
      </font>
      <fill>
        <patternFill>
          <bgColor theme="9" tint="0.39994506668294322"/>
        </patternFill>
      </fill>
    </dxf>
    <dxf>
      <font>
        <b/>
        <i val="0"/>
      </font>
      <fill>
        <patternFill>
          <bgColor theme="5" tint="0.39994506668294322"/>
        </patternFill>
      </fill>
    </dxf>
    <dxf>
      <fill>
        <patternFill>
          <bgColor theme="5" tint="0.39994506668294322"/>
        </patternFill>
      </fill>
    </dxf>
    <dxf>
      <fill>
        <patternFill>
          <bgColor theme="6" tint="0.39994506668294322"/>
        </patternFill>
      </fill>
    </dxf>
    <dxf>
      <fill>
        <patternFill>
          <fgColor theme="5" tint="0.39991454817346722"/>
          <bgColor theme="5" tint="0.59996337778862885"/>
        </patternFill>
      </fill>
    </dxf>
    <dxf>
      <fill>
        <patternFill>
          <fgColor theme="9"/>
          <bgColor theme="9"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Durabilité du projet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marker"/>
        <c:varyColors val="0"/>
        <c:ser>
          <c:idx val="0"/>
          <c:order val="0"/>
          <c:tx>
            <c:strRef>
              <c:f>Durabilité_graphique!$C$1</c:f>
              <c:strCache>
                <c:ptCount val="1"/>
                <c:pt idx="0">
                  <c:v>Court terme</c:v>
                </c:pt>
              </c:strCache>
            </c:strRef>
          </c:tx>
          <c:spPr>
            <a:ln w="28575" cap="rnd">
              <a:solidFill>
                <a:schemeClr val="accent5"/>
              </a:solidFill>
              <a:round/>
            </a:ln>
            <a:effectLst/>
          </c:spPr>
          <c:marker>
            <c:symbol val="none"/>
          </c:marker>
          <c:cat>
            <c:strRef>
              <c:f>Durabilité_graphique!$B$2:$B$21</c:f>
              <c:strCache>
                <c:ptCount val="20"/>
                <c:pt idx="0">
                  <c:v>Attractivité économique</c:v>
                </c:pt>
                <c:pt idx="1">
                  <c:v>Innovation</c:v>
                </c:pt>
                <c:pt idx="2">
                  <c:v>Investissements</c:v>
                </c:pt>
                <c:pt idx="3">
                  <c:v>Emplois</c:v>
                </c:pt>
                <c:pt idx="4">
                  <c:v>Financement</c:v>
                </c:pt>
                <c:pt idx="5">
                  <c:v>Produit et marché </c:v>
                </c:pt>
                <c:pt idx="6">
                  <c:v>Collaboration / mise en réseau</c:v>
                </c:pt>
                <c:pt idx="7">
                  <c:v>Fournisseurs / Sous-traitance</c:v>
                </c:pt>
                <c:pt idx="8">
                  <c:v>Consommation des ressources, énergie, déchets</c:v>
                </c:pt>
                <c:pt idx="9">
                  <c:v>Emissions polluantes</c:v>
                </c:pt>
                <c:pt idx="10">
                  <c:v>Biodiversité, nature et paysage</c:v>
                </c:pt>
                <c:pt idx="11">
                  <c:v>Bruit</c:v>
                </c:pt>
                <c:pt idx="12">
                  <c:v>Sensibilisation environnementale</c:v>
                </c:pt>
                <c:pt idx="13">
                  <c:v>Formation</c:v>
                </c:pt>
                <c:pt idx="14">
                  <c:v>Stages</c:v>
                </c:pt>
                <c:pt idx="15">
                  <c:v>Cohésion sociale</c:v>
                </c:pt>
                <c:pt idx="16">
                  <c:v>Structure et Management</c:v>
                </c:pt>
                <c:pt idx="17">
                  <c:v>Santé et sécurité au travail</c:v>
                </c:pt>
                <c:pt idx="18">
                  <c:v>Image et notoriété</c:v>
                </c:pt>
                <c:pt idx="19">
                  <c:v>Coopération, communication, dialogue, participation</c:v>
                </c:pt>
              </c:strCache>
            </c:strRef>
          </c:cat>
          <c:val>
            <c:numRef>
              <c:f>Durabilité_graphique!$C$2:$C$21</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AE64-4EF7-AC58-A449257C1CB1}"/>
            </c:ext>
          </c:extLst>
        </c:ser>
        <c:ser>
          <c:idx val="1"/>
          <c:order val="1"/>
          <c:tx>
            <c:strRef>
              <c:f>Durabilité_graphique!$D$1</c:f>
              <c:strCache>
                <c:ptCount val="1"/>
                <c:pt idx="0">
                  <c:v>Moyen terme</c:v>
                </c:pt>
              </c:strCache>
            </c:strRef>
          </c:tx>
          <c:spPr>
            <a:ln w="28575" cap="rnd">
              <a:solidFill>
                <a:schemeClr val="accent6"/>
              </a:solidFill>
              <a:round/>
            </a:ln>
            <a:effectLst/>
          </c:spPr>
          <c:marker>
            <c:symbol val="none"/>
          </c:marker>
          <c:cat>
            <c:strRef>
              <c:f>Durabilité_graphique!$B$2:$B$21</c:f>
              <c:strCache>
                <c:ptCount val="20"/>
                <c:pt idx="0">
                  <c:v>Attractivité économique</c:v>
                </c:pt>
                <c:pt idx="1">
                  <c:v>Innovation</c:v>
                </c:pt>
                <c:pt idx="2">
                  <c:v>Investissements</c:v>
                </c:pt>
                <c:pt idx="3">
                  <c:v>Emplois</c:v>
                </c:pt>
                <c:pt idx="4">
                  <c:v>Financement</c:v>
                </c:pt>
                <c:pt idx="5">
                  <c:v>Produit et marché </c:v>
                </c:pt>
                <c:pt idx="6">
                  <c:v>Collaboration / mise en réseau</c:v>
                </c:pt>
                <c:pt idx="7">
                  <c:v>Fournisseurs / Sous-traitance</c:v>
                </c:pt>
                <c:pt idx="8">
                  <c:v>Consommation des ressources, énergie, déchets</c:v>
                </c:pt>
                <c:pt idx="9">
                  <c:v>Emissions polluantes</c:v>
                </c:pt>
                <c:pt idx="10">
                  <c:v>Biodiversité, nature et paysage</c:v>
                </c:pt>
                <c:pt idx="11">
                  <c:v>Bruit</c:v>
                </c:pt>
                <c:pt idx="12">
                  <c:v>Sensibilisation environnementale</c:v>
                </c:pt>
                <c:pt idx="13">
                  <c:v>Formation</c:v>
                </c:pt>
                <c:pt idx="14">
                  <c:v>Stages</c:v>
                </c:pt>
                <c:pt idx="15">
                  <c:v>Cohésion sociale</c:v>
                </c:pt>
                <c:pt idx="16">
                  <c:v>Structure et Management</c:v>
                </c:pt>
                <c:pt idx="17">
                  <c:v>Santé et sécurité au travail</c:v>
                </c:pt>
                <c:pt idx="18">
                  <c:v>Image et notoriété</c:v>
                </c:pt>
                <c:pt idx="19">
                  <c:v>Coopération, communication, dialogue, participation</c:v>
                </c:pt>
              </c:strCache>
            </c:strRef>
          </c:cat>
          <c:val>
            <c:numRef>
              <c:f>Durabilité_graphique!$D$2:$D$21</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AE64-4EF7-AC58-A449257C1CB1}"/>
            </c:ext>
          </c:extLst>
        </c:ser>
        <c:dLbls>
          <c:showLegendKey val="0"/>
          <c:showVal val="0"/>
          <c:showCatName val="0"/>
          <c:showSerName val="0"/>
          <c:showPercent val="0"/>
          <c:showBubbleSize val="0"/>
        </c:dLbls>
        <c:axId val="635923440"/>
        <c:axId val="635923768"/>
      </c:radarChart>
      <c:catAx>
        <c:axId val="63592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635923768"/>
        <c:crosses val="autoZero"/>
        <c:auto val="1"/>
        <c:lblAlgn val="ctr"/>
        <c:lblOffset val="100"/>
        <c:noMultiLvlLbl val="0"/>
      </c:catAx>
      <c:valAx>
        <c:axId val="63592376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5923440"/>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36858</xdr:rowOff>
    </xdr:from>
    <xdr:to>
      <xdr:col>0</xdr:col>
      <xdr:colOff>1857375</xdr:colOff>
      <xdr:row>2</xdr:row>
      <xdr:rowOff>65433</xdr:rowOff>
    </xdr:to>
    <xdr:pic>
      <xdr:nvPicPr>
        <xdr:cNvPr id="3" name="Image 2" descr="logo_ne"/>
        <xdr:cNvPicPr/>
      </xdr:nvPicPr>
      <xdr:blipFill>
        <a:blip xmlns:r="http://schemas.openxmlformats.org/officeDocument/2006/relationships" r:embed="rId1"/>
        <a:srcRect/>
        <a:stretch>
          <a:fillRect/>
        </a:stretch>
      </xdr:blipFill>
      <xdr:spPr bwMode="auto">
        <a:xfrm>
          <a:off x="38100" y="36858"/>
          <a:ext cx="1819275" cy="58351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419099</xdr:colOff>
      <xdr:row>0</xdr:row>
      <xdr:rowOff>90486</xdr:rowOff>
    </xdr:from>
    <xdr:to>
      <xdr:col>11</xdr:col>
      <xdr:colOff>352424</xdr:colOff>
      <xdr:row>27</xdr:row>
      <xdr:rowOff>104775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7" name="Tableau7" displayName="Tableau7" ref="A1:AB2" totalsRowShown="0" headerRowDxfId="36" dataDxfId="35">
  <autoFilter ref="A1:AB2"/>
  <tableColumns count="28">
    <tableColumn id="1" name="N°" dataDxfId="34">
      <calculatedColumnFormula>Analyse!M1</calculatedColumnFormula>
    </tableColumn>
    <tableColumn id="2" name="Projet" dataDxfId="33">
      <calculatedColumnFormula>Analyse!B4</calculatedColumnFormula>
    </tableColumn>
    <tableColumn id="3" name="Date Demande" dataDxfId="32">
      <calculatedColumnFormula>Analyse!B101</calculatedColumnFormula>
    </tableColumn>
    <tableColumn id="4" name="Porteur de projet" dataDxfId="31">
      <calculatedColumnFormula>Analyse!B5&amp;CHAR(10)&amp;Analyse!B6&amp;CHAR(10)&amp;Analyse!B9&amp;CHAR(10)&amp;Analyse!B10&amp;" "&amp;Analyse!B11</calculatedColumnFormula>
    </tableColumn>
    <tableColumn id="5" name="Titre" dataDxfId="30">
      <calculatedColumnFormula>Analyse!C14&amp;" "&amp;Analyse!B14&amp;","&amp;" "&amp;Analyse!D14</calculatedColumnFormula>
    </tableColumn>
    <tableColumn id="6" name="Mail" dataDxfId="29">
      <calculatedColumnFormula>Analyse!F14</calculatedColumnFormula>
    </tableColumn>
    <tableColumn id="7" name="Type de porteur" dataDxfId="28">
      <calculatedColumnFormula>Analyse!B6</calculatedColumnFormula>
    </tableColumn>
    <tableColumn id="8" name="IDE" dataDxfId="27">
      <calculatedColumnFormula>Analyse!B8</calculatedColumnFormula>
    </tableColumn>
    <tableColumn id="22" name="Rue" dataDxfId="26">
      <calculatedColumnFormula>Analyse!B9</calculatedColumnFormula>
    </tableColumn>
    <tableColumn id="9" name="NP" dataDxfId="25">
      <calculatedColumnFormula>Analyse!B10</calculatedColumnFormula>
    </tableColumn>
    <tableColumn id="10" name="Localité" dataDxfId="24">
      <calculatedColumnFormula>Analyse!B11</calculatedColumnFormula>
    </tableColumn>
    <tableColumn id="11" name="Région" dataDxfId="23"/>
    <tableColumn id="23" name="I. Contexte, situation ou problématique de départ " dataDxfId="22">
      <calculatedColumnFormula>Analyse!A19</calculatedColumnFormula>
    </tableColumn>
    <tableColumn id="12" name="II. Idée générale du projet  (max 1000 signes)" dataDxfId="21">
      <calculatedColumnFormula>Analyse!A22</calculatedColumnFormula>
    </tableColumn>
    <tableColumn id="14" name="Partenaires" dataDxfId="20">
      <calculatedColumnFormula>Analyse!B26&amp;" "&amp;Analyse!D26&amp;" "&amp;Analyse!C26&amp;CHAR(10)&amp;Analyse!B27&amp;" "&amp;Analyse!D27&amp;" "&amp;Analyse!C27&amp;CHAR(10)&amp;Analyse!B28&amp;" "&amp;Analyse!D28&amp;" "&amp;Analyse!C28&amp;CHAR(10)&amp;Analyse!B29&amp;" "&amp;Analyse!D29&amp;" "&amp;Analyse!C29&amp;CHAR(10)&amp;Analyse!B30&amp;" "&amp;Analyse!D30&amp;" "&amp;Analyse!C30</calculatedColumnFormula>
    </tableColumn>
    <tableColumn id="16" name="III. Produit créé, retombées économiques et effets attendus" dataDxfId="19">
      <calculatedColumnFormula>Analyse!A33</calculatedColumnFormula>
    </tableColumn>
    <tableColumn id="19" name="Charges de fonctionnement moyenne (2022-2024)" dataDxfId="18" dataCellStyle="Pourcentage">
      <calculatedColumnFormula>(SUM(Analyse!D48:I48))/3</calculatedColumnFormula>
    </tableColumn>
    <tableColumn id="27" name="Revenus de fonctionnement moyens (2022-2024)" dataDxfId="17">
      <calculatedColumnFormula>(SUM(Analyse!D61:I61))/3</calculatedColumnFormula>
    </tableColumn>
    <tableColumn id="16386" name="Investissements" dataDxfId="16">
      <calculatedColumnFormula>SUM(Analyse!D76:G76)</calculatedColumnFormula>
    </tableColumn>
    <tableColumn id="16385" name="Financement " dataDxfId="15">
      <calculatedColumnFormula>SUM(Analyse!D91:G91)</calculatedColumnFormula>
    </tableColumn>
    <tableColumn id="20" name="Aide_Ecoprox" dataDxfId="14">
      <calculatedColumnFormula>Analyse!D113</calculatedColumnFormula>
    </tableColumn>
    <tableColumn id="26" name="Equilibre_budget" dataDxfId="13">
      <calculatedColumnFormula>SUM(Analyse!D111:G111)</calculatedColumnFormula>
    </tableColumn>
    <tableColumn id="25" name="Subsidiarité" dataDxfId="12" dataCellStyle="Pourcentage">
      <calculatedColumnFormula>Analyse!N71</calculatedColumnFormula>
    </tableColumn>
    <tableColumn id="28" name="Principe impulsion, degré de nécessité" dataDxfId="11">
      <calculatedColumnFormula>Analyse!N74</calculatedColumnFormula>
    </tableColumn>
    <tableColumn id="29" name="Effet de levier" dataDxfId="10">
      <calculatedColumnFormula>Analyse!N78</calculatedColumnFormula>
    </tableColumn>
    <tableColumn id="16387" name="Score ESG court terme" dataDxfId="9" dataCellStyle="Pourcentage">
      <calculatedColumnFormula>Analyse!L111</calculatedColumnFormula>
    </tableColumn>
    <tableColumn id="13" name="Score ESG long terme" dataDxfId="8" dataCellStyle="Pourcentage">
      <calculatedColumnFormula>Analyse!L112</calculatedColumnFormula>
    </tableColumn>
    <tableColumn id="15" name="Progression ESG" dataDxfId="7" dataCellStyle="Pourcentage">
      <calculatedColumnFormula>Analyse!N111</calculatedColumnFormula>
    </tableColumn>
  </tableColumns>
  <tableStyleInfo name="TableStyleMedium9" showFirstColumn="0" showLastColumn="0" showRowStripes="1" showColumnStripes="0"/>
</table>
</file>

<file path=xl/tables/table2.xml><?xml version="1.0" encoding="utf-8"?>
<table xmlns="http://schemas.openxmlformats.org/spreadsheetml/2006/main" id="1" name="Tableau1" displayName="Tableau1" ref="A1:A4" totalsRowShown="0">
  <autoFilter ref="A1:A4"/>
  <tableColumns count="1">
    <tableColumn id="1" name="Type signature"/>
  </tableColumns>
  <tableStyleInfo name="TableStyleMedium9" showFirstColumn="0" showLastColumn="0" showRowStripes="1" showColumnStripes="0"/>
</table>
</file>

<file path=xl/tables/table3.xml><?xml version="1.0" encoding="utf-8"?>
<table xmlns="http://schemas.openxmlformats.org/spreadsheetml/2006/main" id="3" name="DAS" displayName="DAS" ref="E1:E14" totalsRowShown="0" headerRowDxfId="6">
  <autoFilter ref="E1:E14"/>
  <tableColumns count="1">
    <tableColumn id="1" name="DAS"/>
  </tableColumns>
  <tableStyleInfo name="TableStyleMedium9" showFirstColumn="0" showLastColumn="0" showRowStripes="1" showColumnStripes="0"/>
</table>
</file>

<file path=xl/tables/table4.xml><?xml version="1.0" encoding="utf-8"?>
<table xmlns="http://schemas.openxmlformats.org/spreadsheetml/2006/main" id="5" name="Decision" displayName="Decision" ref="K1:K4" totalsRowShown="0" headerRowDxfId="5">
  <autoFilter ref="K1:K4"/>
  <tableColumns count="1">
    <tableColumn id="1" name="Décision"/>
  </tableColumns>
  <tableStyleInfo name="TableStyleMedium11" showFirstColumn="0" showLastColumn="0" showRowStripes="1" showColumnStripes="0"/>
</table>
</file>

<file path=xl/tables/table5.xml><?xml version="1.0" encoding="utf-8"?>
<table xmlns="http://schemas.openxmlformats.org/spreadsheetml/2006/main" id="6" name="Tableau6" displayName="Tableau6" ref="M1:P1048576" totalsRowShown="0" headerRowDxfId="4">
  <autoFilter ref="M1:P1048576"/>
  <tableColumns count="4">
    <tableColumn id="1" name="check"/>
    <tableColumn id="4" name="Colonne2"/>
    <tableColumn id="2" name="Check2"/>
    <tableColumn id="3" name="Colonne1" dataDxfId="3"/>
  </tableColumns>
  <tableStyleInfo name="TableStyleMedium9" showFirstColumn="0" showLastColumn="0" showRowStripes="1" showColumnStripes="0"/>
</table>
</file>

<file path=xl/tables/table6.xml><?xml version="1.0" encoding="utf-8"?>
<table xmlns="http://schemas.openxmlformats.org/spreadsheetml/2006/main" id="8" name="Tableau8" displayName="Tableau8" ref="C1:C4" totalsRowShown="0">
  <autoFilter ref="C1:C4"/>
  <tableColumns count="1">
    <tableColumn id="1" name="Retenu"/>
  </tableColumns>
  <tableStyleInfo name="TableStyleMedium9" showFirstColumn="0" showLastColumn="0" showRowStripes="1" showColumnStripes="0"/>
</table>
</file>

<file path=xl/tables/table7.xml><?xml version="1.0" encoding="utf-8"?>
<table xmlns="http://schemas.openxmlformats.org/spreadsheetml/2006/main" id="4" name="Tableau4" displayName="Tableau4" ref="AM1:AM4" totalsRowShown="0" headerRowDxfId="2" dataDxfId="1">
  <autoFilter ref="AM1:AM4"/>
  <tableColumns count="1">
    <tableColumn id="1" name="Croix" dataDxfId="0"/>
  </tableColumns>
  <tableStyleInfo name="TableStyleMedium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28"/>
  <sheetViews>
    <sheetView showGridLines="0" showRowColHeaders="0" tabSelected="1" showRuler="0" zoomScale="115" zoomScaleNormal="115" workbookViewId="0">
      <selection activeCell="A3" sqref="A3"/>
    </sheetView>
  </sheetViews>
  <sheetFormatPr baseColWidth="10" defaultColWidth="11.42578125" defaultRowHeight="12.75" x14ac:dyDescent="0.2"/>
  <cols>
    <col min="1" max="1" width="95" style="6" customWidth="1"/>
    <col min="2" max="16384" width="11.42578125" style="5"/>
  </cols>
  <sheetData>
    <row r="2" spans="1:1" ht="30.75" customHeight="1" x14ac:dyDescent="0.2"/>
    <row r="3" spans="1:1" ht="89.25" x14ac:dyDescent="0.2">
      <c r="A3" s="70" t="s">
        <v>158</v>
      </c>
    </row>
    <row r="5" spans="1:1" ht="18" x14ac:dyDescent="0.2">
      <c r="A5" s="73" t="s">
        <v>142</v>
      </c>
    </row>
    <row r="6" spans="1:1" ht="18" x14ac:dyDescent="0.2">
      <c r="A6" s="73" t="s">
        <v>143</v>
      </c>
    </row>
    <row r="7" spans="1:1" ht="15" x14ac:dyDescent="0.2">
      <c r="A7" s="74" t="s">
        <v>144</v>
      </c>
    </row>
    <row r="8" spans="1:1" x14ac:dyDescent="0.2">
      <c r="A8" s="75"/>
    </row>
    <row r="9" spans="1:1" x14ac:dyDescent="0.2">
      <c r="A9" s="75"/>
    </row>
    <row r="10" spans="1:1" ht="18" x14ac:dyDescent="0.2">
      <c r="A10" s="204" t="s">
        <v>0</v>
      </c>
    </row>
    <row r="11" spans="1:1" x14ac:dyDescent="0.2">
      <c r="A11" s="205" t="s">
        <v>294</v>
      </c>
    </row>
    <row r="12" spans="1:1" x14ac:dyDescent="0.2">
      <c r="A12" s="206" t="s">
        <v>295</v>
      </c>
    </row>
    <row r="13" spans="1:1" x14ac:dyDescent="0.2">
      <c r="A13" s="206" t="s">
        <v>296</v>
      </c>
    </row>
    <row r="14" spans="1:1" x14ac:dyDescent="0.2">
      <c r="A14" s="206" t="s">
        <v>297</v>
      </c>
    </row>
    <row r="15" spans="1:1" x14ac:dyDescent="0.2">
      <c r="A15" s="77"/>
    </row>
    <row r="16" spans="1:1" x14ac:dyDescent="0.2">
      <c r="A16" s="77" t="s">
        <v>12</v>
      </c>
    </row>
    <row r="17" spans="1:1" x14ac:dyDescent="0.2">
      <c r="A17" s="77" t="s">
        <v>1</v>
      </c>
    </row>
    <row r="19" spans="1:1" x14ac:dyDescent="0.2">
      <c r="A19" s="94" t="s">
        <v>141</v>
      </c>
    </row>
    <row r="20" spans="1:1" x14ac:dyDescent="0.2">
      <c r="A20" s="94" t="s">
        <v>298</v>
      </c>
    </row>
    <row r="23" spans="1:1" ht="18" x14ac:dyDescent="0.2">
      <c r="A23" s="76" t="s">
        <v>149</v>
      </c>
    </row>
    <row r="25" spans="1:1" ht="36" x14ac:dyDescent="0.2">
      <c r="A25" s="71" t="s">
        <v>153</v>
      </c>
    </row>
    <row r="26" spans="1:1" ht="55.5" customHeight="1" x14ac:dyDescent="0.2">
      <c r="A26" s="71" t="s">
        <v>154</v>
      </c>
    </row>
    <row r="27" spans="1:1" ht="36.75" customHeight="1" x14ac:dyDescent="0.2">
      <c r="A27" s="72" t="s">
        <v>150</v>
      </c>
    </row>
    <row r="28" spans="1:1" ht="24" x14ac:dyDescent="0.2">
      <c r="A28" s="71" t="s">
        <v>171</v>
      </c>
    </row>
  </sheetData>
  <sheetProtection algorithmName="SHA-512" hashValue="LlVfkxTSTfPrY4XAxcJ+OP3cMhsIvucAJ739p+RWv9oTqDwK2GUhyHFrNvC1rgaQ5/dphGHDDQpVtgHZ3hsF2w==" saltValue="C9WNKxZFOpZzf3YGKDsJVA==" spinCount="100000" sheet="1" selectLockedCells="1"/>
  <phoneticPr fontId="0" type="noConversion"/>
  <printOptions horizontalCentered="1"/>
  <pageMargins left="0.78740157480314965" right="0.78740157480314965" top="1.1811023622047245" bottom="0.78740157480314965" header="0.51181102362204722" footer="0.51181102362204722"/>
  <pageSetup paperSize="9" fitToHeight="0" orientation="landscape" horizontalDpi="4294967292" verticalDpi="300" r:id="rId1"/>
  <headerFooter alignWithMargins="0">
    <oddFooter>&amp;L&amp;F&amp;RPage &amp;P of &amp;N</oddFooter>
  </headerFooter>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121"/>
  <sheetViews>
    <sheetView showGridLines="0" zoomScale="85" zoomScaleNormal="85" zoomScalePageLayoutView="70" workbookViewId="0">
      <selection activeCell="B4" sqref="B4:I4"/>
    </sheetView>
  </sheetViews>
  <sheetFormatPr baseColWidth="10" defaultColWidth="11.42578125" defaultRowHeight="12" x14ac:dyDescent="0.2"/>
  <cols>
    <col min="1" max="1" width="41.85546875" style="2" bestFit="1" customWidth="1"/>
    <col min="2" max="2" width="31.28515625" style="2" customWidth="1"/>
    <col min="3" max="3" width="25.5703125" style="2" bestFit="1" customWidth="1"/>
    <col min="4" max="4" width="17.140625" style="2" customWidth="1"/>
    <col min="5" max="5" width="14.42578125" style="2" customWidth="1"/>
    <col min="6" max="7" width="12.85546875" style="2" customWidth="1"/>
    <col min="8" max="8" width="12.5703125" style="2" customWidth="1"/>
    <col min="9" max="9" width="12" style="2" customWidth="1"/>
    <col min="10" max="10" width="34.28515625" style="200" customWidth="1"/>
    <col min="11" max="11" width="52.140625" style="200" customWidth="1"/>
    <col min="12" max="16384" width="11.42578125" style="2"/>
  </cols>
  <sheetData>
    <row r="1" spans="1:11" ht="27.75" customHeight="1" x14ac:dyDescent="0.2">
      <c r="A1" s="335" t="s">
        <v>57</v>
      </c>
      <c r="B1" s="336"/>
      <c r="C1" s="336"/>
      <c r="D1" s="336"/>
      <c r="E1" s="336"/>
      <c r="F1" s="336"/>
      <c r="G1" s="336"/>
      <c r="H1" s="336"/>
      <c r="I1" s="337"/>
      <c r="J1" s="384" t="s">
        <v>0</v>
      </c>
      <c r="K1" s="384"/>
    </row>
    <row r="2" spans="1:11" ht="15" customHeight="1" x14ac:dyDescent="0.2">
      <c r="A2" s="338"/>
      <c r="B2" s="339"/>
      <c r="C2" s="339"/>
      <c r="D2" s="339"/>
      <c r="E2" s="339"/>
      <c r="F2" s="339"/>
      <c r="G2" s="339"/>
      <c r="H2" s="339"/>
      <c r="I2" s="340"/>
      <c r="J2" s="385"/>
      <c r="K2" s="385"/>
    </row>
    <row r="3" spans="1:11" ht="15" customHeight="1" x14ac:dyDescent="0.2">
      <c r="A3" s="353" t="s">
        <v>82</v>
      </c>
      <c r="B3" s="354"/>
      <c r="C3" s="354"/>
      <c r="D3" s="354"/>
      <c r="E3" s="354"/>
      <c r="F3" s="354"/>
      <c r="G3" s="354"/>
      <c r="H3" s="354"/>
      <c r="I3" s="355"/>
      <c r="J3" s="386" t="s">
        <v>70</v>
      </c>
      <c r="K3" s="386"/>
    </row>
    <row r="4" spans="1:11" ht="12.75" customHeight="1" x14ac:dyDescent="0.2">
      <c r="A4" s="11" t="s">
        <v>58</v>
      </c>
      <c r="B4" s="331"/>
      <c r="C4" s="331"/>
      <c r="D4" s="331"/>
      <c r="E4" s="331"/>
      <c r="F4" s="331"/>
      <c r="G4" s="331"/>
      <c r="H4" s="331"/>
      <c r="I4" s="332"/>
      <c r="J4" s="293" t="s">
        <v>69</v>
      </c>
      <c r="K4" s="294"/>
    </row>
    <row r="5" spans="1:11" ht="12.75" x14ac:dyDescent="0.2">
      <c r="A5" s="10" t="s">
        <v>59</v>
      </c>
      <c r="B5" s="331"/>
      <c r="C5" s="331"/>
      <c r="D5" s="331"/>
      <c r="E5" s="331"/>
      <c r="F5" s="331"/>
      <c r="G5" s="331"/>
      <c r="H5" s="331"/>
      <c r="I5" s="332"/>
      <c r="J5" s="328" t="s">
        <v>155</v>
      </c>
      <c r="K5" s="328"/>
    </row>
    <row r="6" spans="1:11" ht="12.75" x14ac:dyDescent="0.2">
      <c r="A6" s="10" t="s">
        <v>147</v>
      </c>
      <c r="B6" s="381"/>
      <c r="C6" s="382"/>
      <c r="D6" s="382"/>
      <c r="E6" s="382"/>
      <c r="F6" s="382"/>
      <c r="G6" s="382"/>
      <c r="H6" s="382"/>
      <c r="I6" s="383"/>
      <c r="J6" s="312" t="s">
        <v>287</v>
      </c>
      <c r="K6" s="313"/>
    </row>
    <row r="7" spans="1:11" ht="12.75" customHeight="1" x14ac:dyDescent="0.2">
      <c r="A7" s="11" t="s">
        <v>14</v>
      </c>
      <c r="B7" s="356"/>
      <c r="C7" s="356"/>
      <c r="D7" s="356"/>
      <c r="E7" s="356"/>
      <c r="F7" s="356"/>
      <c r="G7" s="356"/>
      <c r="H7" s="356"/>
      <c r="I7" s="357"/>
      <c r="J7" s="316"/>
      <c r="K7" s="317"/>
    </row>
    <row r="8" spans="1:11" ht="12.75" customHeight="1" x14ac:dyDescent="0.2">
      <c r="A8" s="11" t="s">
        <v>13</v>
      </c>
      <c r="B8" s="331"/>
      <c r="C8" s="331"/>
      <c r="D8" s="331"/>
      <c r="E8" s="331"/>
      <c r="F8" s="331"/>
      <c r="G8" s="331"/>
      <c r="H8" s="331"/>
      <c r="I8" s="332"/>
      <c r="J8" s="328" t="s">
        <v>145</v>
      </c>
      <c r="K8" s="328"/>
    </row>
    <row r="9" spans="1:11" ht="12.75" customHeight="1" x14ac:dyDescent="0.2">
      <c r="A9" s="11" t="s">
        <v>2</v>
      </c>
      <c r="B9" s="331"/>
      <c r="C9" s="331"/>
      <c r="D9" s="331"/>
      <c r="E9" s="331"/>
      <c r="F9" s="331"/>
      <c r="G9" s="331"/>
      <c r="H9" s="331"/>
      <c r="I9" s="332"/>
      <c r="J9" s="328"/>
      <c r="K9" s="328"/>
    </row>
    <row r="10" spans="1:11" ht="12.75" x14ac:dyDescent="0.2">
      <c r="A10" s="11" t="s">
        <v>4</v>
      </c>
      <c r="B10" s="331"/>
      <c r="C10" s="331"/>
      <c r="D10" s="331"/>
      <c r="E10" s="331"/>
      <c r="F10" s="331"/>
      <c r="G10" s="331"/>
      <c r="H10" s="331"/>
      <c r="I10" s="332"/>
      <c r="J10" s="328"/>
      <c r="K10" s="328"/>
    </row>
    <row r="11" spans="1:11" ht="12.75" x14ac:dyDescent="0.2">
      <c r="A11" s="11" t="s">
        <v>3</v>
      </c>
      <c r="B11" s="331"/>
      <c r="C11" s="331"/>
      <c r="D11" s="331"/>
      <c r="E11" s="331"/>
      <c r="F11" s="331"/>
      <c r="G11" s="331"/>
      <c r="H11" s="331"/>
      <c r="I11" s="332"/>
      <c r="J11" s="328"/>
      <c r="K11" s="328"/>
    </row>
    <row r="12" spans="1:11" ht="12.75" customHeight="1" x14ac:dyDescent="0.2">
      <c r="A12" s="11" t="s">
        <v>7</v>
      </c>
      <c r="B12" s="331"/>
      <c r="C12" s="331"/>
      <c r="D12" s="331"/>
      <c r="E12" s="331"/>
      <c r="F12" s="331"/>
      <c r="G12" s="331"/>
      <c r="H12" s="331"/>
      <c r="I12" s="332"/>
      <c r="J12" s="329" t="s">
        <v>107</v>
      </c>
      <c r="K12" s="330"/>
    </row>
    <row r="13" spans="1:11" ht="25.5" customHeight="1" x14ac:dyDescent="0.2">
      <c r="A13" s="10" t="s">
        <v>68</v>
      </c>
      <c r="B13" s="132" t="s">
        <v>34</v>
      </c>
      <c r="C13" s="132" t="s">
        <v>35</v>
      </c>
      <c r="D13" s="333" t="s">
        <v>11</v>
      </c>
      <c r="E13" s="333"/>
      <c r="F13" s="333" t="s">
        <v>8</v>
      </c>
      <c r="G13" s="333"/>
      <c r="H13" s="333" t="s">
        <v>9</v>
      </c>
      <c r="I13" s="334"/>
      <c r="J13" s="387"/>
      <c r="K13" s="387"/>
    </row>
    <row r="14" spans="1:11" ht="12.75" customHeight="1" x14ac:dyDescent="0.2">
      <c r="A14" s="12" t="str">
        <f>IF(B12="signature individuelle","Président/Directeur/Gérant",IF(B12="signature collective","Président/Directeur/Gérant",""))</f>
        <v/>
      </c>
      <c r="B14" s="62"/>
      <c r="C14" s="62"/>
      <c r="D14" s="318"/>
      <c r="E14" s="318"/>
      <c r="F14" s="325"/>
      <c r="G14" s="318"/>
      <c r="H14" s="326"/>
      <c r="I14" s="327"/>
      <c r="J14" s="312" t="s">
        <v>32</v>
      </c>
      <c r="K14" s="313"/>
    </row>
    <row r="15" spans="1:11" ht="12.75" x14ac:dyDescent="0.2">
      <c r="A15" s="12" t="str">
        <f>IF(B12="signature individuelle","",IF(B12="signature collective","Trésorier/Co-directeur/Co-gérant",""))</f>
        <v/>
      </c>
      <c r="B15" s="62"/>
      <c r="C15" s="62"/>
      <c r="D15" s="318"/>
      <c r="E15" s="318"/>
      <c r="F15" s="325"/>
      <c r="G15" s="318"/>
      <c r="H15" s="326"/>
      <c r="I15" s="327"/>
      <c r="J15" s="316"/>
      <c r="K15" s="317"/>
    </row>
    <row r="16" spans="1:11" ht="15" customHeight="1" x14ac:dyDescent="0.2">
      <c r="A16" s="347"/>
      <c r="B16" s="348"/>
      <c r="C16" s="348"/>
      <c r="D16" s="348"/>
      <c r="E16" s="348"/>
      <c r="F16" s="348"/>
      <c r="G16" s="348"/>
      <c r="H16" s="348"/>
      <c r="I16" s="349"/>
      <c r="J16" s="280"/>
      <c r="K16" s="281"/>
    </row>
    <row r="17" spans="1:11" ht="15" customHeight="1" x14ac:dyDescent="0.2">
      <c r="A17" s="361" t="s">
        <v>83</v>
      </c>
      <c r="B17" s="362"/>
      <c r="C17" s="362"/>
      <c r="D17" s="362"/>
      <c r="E17" s="362"/>
      <c r="F17" s="362"/>
      <c r="G17" s="362"/>
      <c r="H17" s="362"/>
      <c r="I17" s="363"/>
      <c r="J17" s="276"/>
      <c r="K17" s="277"/>
    </row>
    <row r="18" spans="1:11" ht="12.75" customHeight="1" x14ac:dyDescent="0.2">
      <c r="A18" s="358" t="str">
        <f>"I. Contexte, situation ou problématique de départ "&amp;" (max "&amp;NbCar&amp;" signes)"</f>
        <v>I. Contexte, situation ou problématique de départ  (max 1000 signes)</v>
      </c>
      <c r="B18" s="359"/>
      <c r="C18" s="359"/>
      <c r="D18" s="359"/>
      <c r="E18" s="359"/>
      <c r="F18" s="359"/>
      <c r="G18" s="359"/>
      <c r="H18" s="359"/>
      <c r="I18" s="360"/>
      <c r="J18" s="278"/>
      <c r="K18" s="279"/>
    </row>
    <row r="19" spans="1:11" ht="90.6" customHeight="1" x14ac:dyDescent="0.2">
      <c r="A19" s="257"/>
      <c r="B19" s="258"/>
      <c r="C19" s="258"/>
      <c r="D19" s="258"/>
      <c r="E19" s="258"/>
      <c r="F19" s="258"/>
      <c r="G19" s="258"/>
      <c r="H19" s="258"/>
      <c r="I19" s="346"/>
      <c r="J19" s="293" t="s">
        <v>71</v>
      </c>
      <c r="K19" s="294"/>
    </row>
    <row r="20" spans="1:11" ht="15" customHeight="1" x14ac:dyDescent="0.2">
      <c r="A20" s="319" t="str">
        <f>IF(LEN(A19)&lt;NbCar,"Votre résumé est de bonne longueur","Votre résumé est trop long (" &amp;LEN(A19)&amp; " caractères) &gt; merci de le synthétiser")</f>
        <v>Votre résumé est de bonne longueur</v>
      </c>
      <c r="B20" s="320"/>
      <c r="C20" s="320"/>
      <c r="D20" s="320"/>
      <c r="E20" s="320"/>
      <c r="F20" s="320"/>
      <c r="G20" s="320"/>
      <c r="H20" s="320"/>
      <c r="I20" s="321"/>
      <c r="J20" s="282"/>
      <c r="K20" s="283"/>
    </row>
    <row r="21" spans="1:11" ht="12.75" customHeight="1" x14ac:dyDescent="0.2">
      <c r="A21" s="358" t="str">
        <f>"II. Idée générale du projet "&amp;" (max "&amp;NbCar&amp;" signes)"</f>
        <v>II. Idée générale du projet  (max 1000 signes)</v>
      </c>
      <c r="B21" s="359"/>
      <c r="C21" s="359"/>
      <c r="D21" s="359"/>
      <c r="E21" s="359"/>
      <c r="F21" s="359"/>
      <c r="G21" s="359"/>
      <c r="H21" s="359"/>
      <c r="I21" s="360"/>
      <c r="J21" s="284"/>
      <c r="K21" s="283"/>
    </row>
    <row r="22" spans="1:11" ht="90.6" customHeight="1" x14ac:dyDescent="0.2">
      <c r="A22" s="257"/>
      <c r="B22" s="258"/>
      <c r="C22" s="258"/>
      <c r="D22" s="258"/>
      <c r="E22" s="258"/>
      <c r="F22" s="258"/>
      <c r="G22" s="258"/>
      <c r="H22" s="258"/>
      <c r="I22" s="346"/>
      <c r="J22" s="293" t="s">
        <v>72</v>
      </c>
      <c r="K22" s="294"/>
    </row>
    <row r="23" spans="1:11" ht="15" customHeight="1" x14ac:dyDescent="0.2">
      <c r="A23" s="319" t="str">
        <f>IF(LEN(A22)&lt;NbCar,"Votre résumé est de bonne longueur","Votre résumé est trop long (" &amp;LEN(A22)&amp; " caractères) &gt; merci de le synthétiser")</f>
        <v>Votre résumé est de bonne longueur</v>
      </c>
      <c r="B23" s="320"/>
      <c r="C23" s="320"/>
      <c r="D23" s="320"/>
      <c r="E23" s="320"/>
      <c r="F23" s="320"/>
      <c r="G23" s="320"/>
      <c r="H23" s="320"/>
      <c r="I23" s="321"/>
      <c r="J23" s="282"/>
      <c r="K23" s="283"/>
    </row>
    <row r="24" spans="1:11" ht="12.75" customHeight="1" x14ac:dyDescent="0.2">
      <c r="A24" s="358" t="str">
        <f>"III. Partenaires impliqués "</f>
        <v xml:space="preserve">III. Partenaires impliqués </v>
      </c>
      <c r="B24" s="359"/>
      <c r="C24" s="359"/>
      <c r="D24" s="359"/>
      <c r="E24" s="359"/>
      <c r="F24" s="359"/>
      <c r="G24" s="359"/>
      <c r="H24" s="359"/>
      <c r="I24" s="360"/>
      <c r="J24" s="284"/>
      <c r="K24" s="283"/>
    </row>
    <row r="25" spans="1:11" ht="12.75" customHeight="1" x14ac:dyDescent="0.2">
      <c r="A25" s="322" t="s">
        <v>74</v>
      </c>
      <c r="B25" s="16" t="s">
        <v>73</v>
      </c>
      <c r="C25" s="16" t="s">
        <v>34</v>
      </c>
      <c r="D25" s="333" t="s">
        <v>35</v>
      </c>
      <c r="E25" s="333"/>
      <c r="F25" s="333" t="s">
        <v>8</v>
      </c>
      <c r="G25" s="333"/>
      <c r="H25" s="333" t="s">
        <v>9</v>
      </c>
      <c r="I25" s="334"/>
      <c r="J25" s="284"/>
      <c r="K25" s="283"/>
    </row>
    <row r="26" spans="1:11" ht="12.75" x14ac:dyDescent="0.2">
      <c r="A26" s="323"/>
      <c r="B26" s="62"/>
      <c r="C26" s="62"/>
      <c r="D26" s="318"/>
      <c r="E26" s="318"/>
      <c r="F26" s="325"/>
      <c r="G26" s="318"/>
      <c r="H26" s="326"/>
      <c r="I26" s="327"/>
      <c r="J26" s="312" t="s">
        <v>288</v>
      </c>
      <c r="K26" s="313"/>
    </row>
    <row r="27" spans="1:11" ht="12.75" x14ac:dyDescent="0.2">
      <c r="A27" s="323"/>
      <c r="B27" s="62"/>
      <c r="C27" s="62"/>
      <c r="D27" s="318"/>
      <c r="E27" s="318"/>
      <c r="F27" s="325"/>
      <c r="G27" s="318"/>
      <c r="H27" s="326"/>
      <c r="I27" s="327"/>
      <c r="J27" s="314"/>
      <c r="K27" s="315"/>
    </row>
    <row r="28" spans="1:11" ht="12.75" x14ac:dyDescent="0.2">
      <c r="A28" s="323"/>
      <c r="B28" s="131"/>
      <c r="C28" s="131"/>
      <c r="D28" s="318"/>
      <c r="E28" s="318"/>
      <c r="F28" s="325"/>
      <c r="G28" s="318"/>
      <c r="H28" s="326"/>
      <c r="I28" s="327"/>
      <c r="J28" s="314"/>
      <c r="K28" s="315"/>
    </row>
    <row r="29" spans="1:11" ht="12.75" x14ac:dyDescent="0.2">
      <c r="A29" s="323"/>
      <c r="B29" s="131"/>
      <c r="C29" s="131"/>
      <c r="D29" s="318"/>
      <c r="E29" s="318"/>
      <c r="F29" s="325"/>
      <c r="G29" s="318"/>
      <c r="H29" s="326"/>
      <c r="I29" s="327"/>
      <c r="J29" s="314"/>
      <c r="K29" s="315"/>
    </row>
    <row r="30" spans="1:11" ht="12.75" x14ac:dyDescent="0.2">
      <c r="A30" s="324"/>
      <c r="B30" s="131"/>
      <c r="C30" s="131"/>
      <c r="D30" s="318"/>
      <c r="E30" s="318"/>
      <c r="F30" s="325"/>
      <c r="G30" s="318"/>
      <c r="H30" s="326"/>
      <c r="I30" s="327"/>
      <c r="J30" s="316"/>
      <c r="K30" s="317"/>
    </row>
    <row r="31" spans="1:11" ht="15" customHeight="1" x14ac:dyDescent="0.2">
      <c r="A31" s="319" t="str">
        <f>IF(LEN(A30)&lt;NbCar,"Votre résumé est de bonne longueur","Votre résumé est trop long (" &amp;LEN(A30)&amp; " caractères) &gt; merci de le synthétiser")</f>
        <v>Votre résumé est de bonne longueur</v>
      </c>
      <c r="B31" s="320"/>
      <c r="C31" s="320"/>
      <c r="D31" s="320"/>
      <c r="E31" s="320"/>
      <c r="F31" s="320"/>
      <c r="G31" s="320"/>
      <c r="H31" s="320"/>
      <c r="I31" s="321"/>
      <c r="J31" s="282"/>
      <c r="K31" s="283"/>
    </row>
    <row r="32" spans="1:11" ht="12.75" customHeight="1" x14ac:dyDescent="0.2">
      <c r="A32" s="358" t="str">
        <f>"III. Produit créé, retombées économiques et effets attendus "&amp;" (max "&amp;NbCar&amp;" signes)"</f>
        <v>III. Produit créé, retombées économiques et effets attendus  (max 1000 signes)</v>
      </c>
      <c r="B32" s="359"/>
      <c r="C32" s="359"/>
      <c r="D32" s="359"/>
      <c r="E32" s="359"/>
      <c r="F32" s="359"/>
      <c r="G32" s="359"/>
      <c r="H32" s="359"/>
      <c r="I32" s="360"/>
      <c r="J32" s="284"/>
      <c r="K32" s="283"/>
    </row>
    <row r="33" spans="1:11" ht="90.6" customHeight="1" x14ac:dyDescent="0.2">
      <c r="A33" s="257"/>
      <c r="B33" s="258"/>
      <c r="C33" s="258"/>
      <c r="D33" s="258"/>
      <c r="E33" s="258"/>
      <c r="F33" s="258"/>
      <c r="G33" s="258"/>
      <c r="H33" s="258"/>
      <c r="I33" s="346"/>
      <c r="J33" s="293" t="s">
        <v>75</v>
      </c>
      <c r="K33" s="294"/>
    </row>
    <row r="34" spans="1:11" ht="15" customHeight="1" x14ac:dyDescent="0.2">
      <c r="A34" s="319" t="str">
        <f>IF(LEN(A33)&lt;NbCar,"Votre résumé est de bonne longueur","Votre résumé est trop long (" &amp;LEN(A33)&amp; " caractères) &gt; merci de le synthétiser")</f>
        <v>Votre résumé est de bonne longueur</v>
      </c>
      <c r="B34" s="320"/>
      <c r="C34" s="320"/>
      <c r="D34" s="320"/>
      <c r="E34" s="320"/>
      <c r="F34" s="320"/>
      <c r="G34" s="320"/>
      <c r="H34" s="320"/>
      <c r="I34" s="321"/>
      <c r="J34" s="280"/>
      <c r="K34" s="281"/>
    </row>
    <row r="35" spans="1:11" ht="12.75" customHeight="1" x14ac:dyDescent="0.2">
      <c r="A35" s="358" t="str">
        <f>"IV. Lien avec les objectifs du programme ECOPROX "</f>
        <v xml:space="preserve">IV. Lien avec les objectifs du programme ECOPROX </v>
      </c>
      <c r="B35" s="359"/>
      <c r="C35" s="359"/>
      <c r="D35" s="359"/>
      <c r="E35" s="359"/>
      <c r="F35" s="359"/>
      <c r="G35" s="359"/>
      <c r="H35" s="359"/>
      <c r="I35" s="360"/>
      <c r="J35" s="284"/>
      <c r="K35" s="283"/>
    </row>
    <row r="36" spans="1:11" ht="26.25" customHeight="1" x14ac:dyDescent="0.2">
      <c r="A36" s="257"/>
      <c r="B36" s="258"/>
      <c r="C36" s="258"/>
      <c r="D36" s="258"/>
      <c r="E36" s="258"/>
      <c r="F36" s="258"/>
      <c r="G36" s="258"/>
      <c r="H36" s="258"/>
      <c r="I36" s="346"/>
      <c r="J36" s="293" t="s">
        <v>289</v>
      </c>
      <c r="K36" s="294"/>
    </row>
    <row r="37" spans="1:11" ht="12.75" customHeight="1" x14ac:dyDescent="0.2">
      <c r="A37" s="358" t="str">
        <f>"V. Pourquoi soutenir votre projet? "&amp;" (max "&amp;NbCar&amp;" signes)"</f>
        <v>V. Pourquoi soutenir votre projet?  (max 1000 signes)</v>
      </c>
      <c r="B37" s="359"/>
      <c r="C37" s="359"/>
      <c r="D37" s="359"/>
      <c r="E37" s="359"/>
      <c r="F37" s="359"/>
      <c r="G37" s="359"/>
      <c r="H37" s="359"/>
      <c r="I37" s="360"/>
      <c r="J37" s="284"/>
      <c r="K37" s="283"/>
    </row>
    <row r="38" spans="1:11" ht="105" customHeight="1" x14ac:dyDescent="0.2">
      <c r="A38" s="257"/>
      <c r="B38" s="258"/>
      <c r="C38" s="258"/>
      <c r="D38" s="258"/>
      <c r="E38" s="258"/>
      <c r="F38" s="258"/>
      <c r="G38" s="258"/>
      <c r="H38" s="258"/>
      <c r="I38" s="346"/>
      <c r="J38" s="293" t="s">
        <v>151</v>
      </c>
      <c r="K38" s="294"/>
    </row>
    <row r="39" spans="1:11" ht="15" customHeight="1" x14ac:dyDescent="0.2">
      <c r="A39" s="341" t="str">
        <f>IF(LEN(A38)&lt;NbCar,"Votre résumé est de bonne longueur","Votre résumé est trop long (" &amp;LEN(A38)&amp; " caractères) &gt; merci de le synthétiser")</f>
        <v>Votre résumé est de bonne longueur</v>
      </c>
      <c r="B39" s="342"/>
      <c r="C39" s="342"/>
      <c r="D39" s="342"/>
      <c r="E39" s="342"/>
      <c r="F39" s="342"/>
      <c r="G39" s="342"/>
      <c r="H39" s="342"/>
      <c r="I39" s="343"/>
      <c r="J39" s="280"/>
      <c r="K39" s="281"/>
    </row>
    <row r="40" spans="1:11" ht="15" customHeight="1" x14ac:dyDescent="0.2">
      <c r="A40" s="350" t="s">
        <v>159</v>
      </c>
      <c r="B40" s="351"/>
      <c r="C40" s="351"/>
      <c r="D40" s="351"/>
      <c r="E40" s="351"/>
      <c r="F40" s="351"/>
      <c r="G40" s="351"/>
      <c r="H40" s="351"/>
      <c r="I40" s="352"/>
      <c r="J40" s="276"/>
      <c r="K40" s="277"/>
    </row>
    <row r="41" spans="1:11" ht="15" customHeight="1" x14ac:dyDescent="0.2">
      <c r="A41" s="374" t="s">
        <v>286</v>
      </c>
      <c r="B41" s="375"/>
      <c r="C41" s="375"/>
      <c r="D41" s="375"/>
      <c r="E41" s="375"/>
      <c r="F41" s="375"/>
      <c r="G41" s="375"/>
      <c r="H41" s="375"/>
      <c r="I41" s="376"/>
      <c r="J41" s="231"/>
      <c r="K41" s="232"/>
    </row>
    <row r="42" spans="1:11" ht="105" customHeight="1" x14ac:dyDescent="0.2">
      <c r="A42" s="369"/>
      <c r="B42" s="370"/>
      <c r="C42" s="370"/>
      <c r="D42" s="370"/>
      <c r="E42" s="370"/>
      <c r="F42" s="370"/>
      <c r="G42" s="370"/>
      <c r="H42" s="370"/>
      <c r="I42" s="371"/>
      <c r="J42" s="293" t="s">
        <v>293</v>
      </c>
      <c r="K42" s="294"/>
    </row>
    <row r="43" spans="1:11" ht="15" customHeight="1" x14ac:dyDescent="0.2">
      <c r="A43" s="377" t="str">
        <f>IF(LEN(A42)&lt;NbCar,"Votre résumé est de bonne longueur","Votre résumé est trop long (" &amp;LEN(A42)&amp; " caractères) &gt; merci de le synthétiser")</f>
        <v>Votre résumé est de bonne longueur</v>
      </c>
      <c r="B43" s="378"/>
      <c r="C43" s="378"/>
      <c r="D43" s="378"/>
      <c r="E43" s="378"/>
      <c r="F43" s="378"/>
      <c r="G43" s="378"/>
      <c r="H43" s="378"/>
      <c r="I43" s="379"/>
      <c r="J43" s="280"/>
      <c r="K43" s="281"/>
    </row>
    <row r="44" spans="1:11" ht="15" customHeight="1" x14ac:dyDescent="0.2">
      <c r="A44" s="372" t="s">
        <v>282</v>
      </c>
      <c r="B44" s="373"/>
      <c r="C44" s="373"/>
      <c r="D44" s="373"/>
      <c r="E44" s="373"/>
      <c r="F44" s="373"/>
      <c r="G44" s="373"/>
      <c r="H44" s="373"/>
      <c r="I44" s="373"/>
      <c r="J44" s="231"/>
      <c r="K44" s="232"/>
    </row>
    <row r="45" spans="1:11" ht="27" customHeight="1" x14ac:dyDescent="0.2">
      <c r="A45" s="54" t="s">
        <v>161</v>
      </c>
      <c r="B45" s="239" t="s">
        <v>160</v>
      </c>
      <c r="C45" s="240"/>
      <c r="D45" s="235" t="s">
        <v>84</v>
      </c>
      <c r="E45" s="265"/>
      <c r="F45" s="265"/>
      <c r="G45" s="265"/>
      <c r="H45" s="265"/>
      <c r="I45" s="233"/>
      <c r="J45" s="300"/>
      <c r="K45" s="279"/>
    </row>
    <row r="46" spans="1:11" ht="15" customHeight="1" x14ac:dyDescent="0.2">
      <c r="A46" s="87"/>
      <c r="B46" s="80"/>
      <c r="C46" s="81"/>
      <c r="D46" s="236">
        <v>2022</v>
      </c>
      <c r="E46" s="236"/>
      <c r="F46" s="237">
        <v>2023</v>
      </c>
      <c r="G46" s="238"/>
      <c r="H46" s="85">
        <v>2024</v>
      </c>
      <c r="I46" s="85"/>
      <c r="J46" s="267" t="s">
        <v>290</v>
      </c>
      <c r="K46" s="268"/>
    </row>
    <row r="47" spans="1:11" ht="15" customHeight="1" x14ac:dyDescent="0.2">
      <c r="A47" s="87"/>
      <c r="B47" s="83"/>
      <c r="C47" s="84"/>
      <c r="D47" s="273">
        <f>SUM(D48:E57)</f>
        <v>0</v>
      </c>
      <c r="E47" s="273"/>
      <c r="F47" s="287">
        <f>SUM(F48:G57)</f>
        <v>0</v>
      </c>
      <c r="G47" s="288"/>
      <c r="H47" s="344">
        <f>SUM(H48:I57)</f>
        <v>0</v>
      </c>
      <c r="I47" s="345"/>
      <c r="J47" s="269"/>
      <c r="K47" s="270"/>
    </row>
    <row r="48" spans="1:11" ht="15" customHeight="1" x14ac:dyDescent="0.2">
      <c r="A48" s="87"/>
      <c r="B48" s="257"/>
      <c r="C48" s="258"/>
      <c r="D48" s="274"/>
      <c r="E48" s="275"/>
      <c r="F48" s="274"/>
      <c r="G48" s="275"/>
      <c r="H48" s="274"/>
      <c r="I48" s="275"/>
      <c r="J48" s="269"/>
      <c r="K48" s="270"/>
    </row>
    <row r="49" spans="1:11" ht="15" customHeight="1" x14ac:dyDescent="0.2">
      <c r="A49" s="87"/>
      <c r="B49" s="257"/>
      <c r="C49" s="258"/>
      <c r="D49" s="274"/>
      <c r="E49" s="275"/>
      <c r="F49" s="274"/>
      <c r="G49" s="275"/>
      <c r="H49" s="274"/>
      <c r="I49" s="275"/>
      <c r="J49" s="269"/>
      <c r="K49" s="270"/>
    </row>
    <row r="50" spans="1:11" ht="15" customHeight="1" x14ac:dyDescent="0.2">
      <c r="A50" s="87"/>
      <c r="B50" s="257"/>
      <c r="C50" s="258"/>
      <c r="D50" s="274"/>
      <c r="E50" s="275"/>
      <c r="F50" s="274"/>
      <c r="G50" s="275"/>
      <c r="H50" s="274"/>
      <c r="I50" s="275"/>
      <c r="J50" s="269"/>
      <c r="K50" s="270"/>
    </row>
    <row r="51" spans="1:11" ht="15" customHeight="1" x14ac:dyDescent="0.2">
      <c r="A51" s="87"/>
      <c r="B51" s="257"/>
      <c r="C51" s="258"/>
      <c r="D51" s="274"/>
      <c r="E51" s="275"/>
      <c r="F51" s="274"/>
      <c r="G51" s="275"/>
      <c r="H51" s="274"/>
      <c r="I51" s="275"/>
      <c r="J51" s="269"/>
      <c r="K51" s="270"/>
    </row>
    <row r="52" spans="1:11" ht="15" customHeight="1" x14ac:dyDescent="0.2">
      <c r="A52" s="87"/>
      <c r="B52" s="257"/>
      <c r="C52" s="258"/>
      <c r="D52" s="274"/>
      <c r="E52" s="275"/>
      <c r="F52" s="274"/>
      <c r="G52" s="275"/>
      <c r="H52" s="274"/>
      <c r="I52" s="275"/>
      <c r="J52" s="269"/>
      <c r="K52" s="270"/>
    </row>
    <row r="53" spans="1:11" ht="15" customHeight="1" x14ac:dyDescent="0.2">
      <c r="A53" s="87"/>
      <c r="B53" s="257"/>
      <c r="C53" s="258"/>
      <c r="D53" s="274"/>
      <c r="E53" s="275"/>
      <c r="F53" s="274"/>
      <c r="G53" s="275"/>
      <c r="H53" s="274"/>
      <c r="I53" s="275"/>
      <c r="J53" s="269"/>
      <c r="K53" s="270"/>
    </row>
    <row r="54" spans="1:11" ht="15" customHeight="1" x14ac:dyDescent="0.2">
      <c r="A54" s="87"/>
      <c r="B54" s="257"/>
      <c r="C54" s="258"/>
      <c r="D54" s="274"/>
      <c r="E54" s="275"/>
      <c r="F54" s="274"/>
      <c r="G54" s="275"/>
      <c r="H54" s="274"/>
      <c r="I54" s="275"/>
      <c r="J54" s="269"/>
      <c r="K54" s="270"/>
    </row>
    <row r="55" spans="1:11" ht="15" customHeight="1" x14ac:dyDescent="0.2">
      <c r="A55" s="87"/>
      <c r="B55" s="257"/>
      <c r="C55" s="258"/>
      <c r="D55" s="274"/>
      <c r="E55" s="275"/>
      <c r="F55" s="274"/>
      <c r="G55" s="275"/>
      <c r="H55" s="274"/>
      <c r="I55" s="275"/>
      <c r="J55" s="269"/>
      <c r="K55" s="270"/>
    </row>
    <row r="56" spans="1:11" ht="15" customHeight="1" x14ac:dyDescent="0.2">
      <c r="A56" s="87"/>
      <c r="B56" s="257"/>
      <c r="C56" s="258"/>
      <c r="D56" s="274"/>
      <c r="E56" s="275"/>
      <c r="F56" s="274"/>
      <c r="G56" s="275"/>
      <c r="H56" s="274"/>
      <c r="I56" s="275"/>
      <c r="J56" s="269"/>
      <c r="K56" s="270"/>
    </row>
    <row r="57" spans="1:11" ht="15" customHeight="1" x14ac:dyDescent="0.2">
      <c r="A57" s="88"/>
      <c r="B57" s="257"/>
      <c r="C57" s="258"/>
      <c r="D57" s="274"/>
      <c r="E57" s="275"/>
      <c r="F57" s="274"/>
      <c r="G57" s="275"/>
      <c r="H57" s="274"/>
      <c r="I57" s="275"/>
      <c r="J57" s="271"/>
      <c r="K57" s="272"/>
    </row>
    <row r="58" spans="1:11" ht="30" customHeight="1" x14ac:dyDescent="0.2">
      <c r="A58" s="54" t="s">
        <v>162</v>
      </c>
      <c r="B58" s="264" t="s">
        <v>160</v>
      </c>
      <c r="C58" s="240"/>
      <c r="D58" s="235" t="s">
        <v>84</v>
      </c>
      <c r="E58" s="265"/>
      <c r="F58" s="265"/>
      <c r="G58" s="265"/>
      <c r="H58" s="266"/>
      <c r="I58" s="242"/>
      <c r="J58" s="267" t="s">
        <v>291</v>
      </c>
      <c r="K58" s="268"/>
    </row>
    <row r="59" spans="1:11" ht="15" customHeight="1" x14ac:dyDescent="0.2">
      <c r="A59" s="87"/>
      <c r="B59" s="86"/>
      <c r="C59" s="81"/>
      <c r="D59" s="236">
        <v>2022</v>
      </c>
      <c r="E59" s="236"/>
      <c r="F59" s="237">
        <v>2023</v>
      </c>
      <c r="G59" s="238"/>
      <c r="H59" s="182">
        <v>2024</v>
      </c>
      <c r="I59" s="183"/>
      <c r="J59" s="297"/>
      <c r="K59" s="270"/>
    </row>
    <row r="60" spans="1:11" ht="15" customHeight="1" x14ac:dyDescent="0.2">
      <c r="A60" s="87"/>
      <c r="B60" s="82"/>
      <c r="C60" s="84"/>
      <c r="D60" s="273">
        <f>SUM(D61:E70)</f>
        <v>0</v>
      </c>
      <c r="E60" s="273"/>
      <c r="F60" s="287">
        <f>SUM(F61:G70)</f>
        <v>0</v>
      </c>
      <c r="G60" s="288"/>
      <c r="H60" s="289">
        <f>SUM(H61:I70)</f>
        <v>0</v>
      </c>
      <c r="I60" s="290"/>
      <c r="J60" s="269"/>
      <c r="K60" s="270"/>
    </row>
    <row r="61" spans="1:11" ht="15" customHeight="1" x14ac:dyDescent="0.2">
      <c r="A61" s="87"/>
      <c r="B61" s="257"/>
      <c r="C61" s="258"/>
      <c r="D61" s="261"/>
      <c r="E61" s="262"/>
      <c r="F61" s="261"/>
      <c r="G61" s="262"/>
      <c r="H61" s="261"/>
      <c r="I61" s="262"/>
      <c r="J61" s="269"/>
      <c r="K61" s="270"/>
    </row>
    <row r="62" spans="1:11" ht="15" customHeight="1" x14ac:dyDescent="0.2">
      <c r="A62" s="87"/>
      <c r="B62" s="257"/>
      <c r="C62" s="258"/>
      <c r="D62" s="261"/>
      <c r="E62" s="262"/>
      <c r="F62" s="261"/>
      <c r="G62" s="262"/>
      <c r="H62" s="261"/>
      <c r="I62" s="262"/>
      <c r="J62" s="269"/>
      <c r="K62" s="270"/>
    </row>
    <row r="63" spans="1:11" ht="15" customHeight="1" x14ac:dyDescent="0.2">
      <c r="A63" s="87"/>
      <c r="B63" s="257"/>
      <c r="C63" s="258"/>
      <c r="D63" s="261"/>
      <c r="E63" s="262"/>
      <c r="F63" s="261"/>
      <c r="G63" s="262"/>
      <c r="H63" s="261"/>
      <c r="I63" s="262"/>
      <c r="J63" s="269"/>
      <c r="K63" s="270"/>
    </row>
    <row r="64" spans="1:11" ht="15" customHeight="1" x14ac:dyDescent="0.2">
      <c r="A64" s="87"/>
      <c r="B64" s="257"/>
      <c r="C64" s="258"/>
      <c r="D64" s="261"/>
      <c r="E64" s="262"/>
      <c r="F64" s="261"/>
      <c r="G64" s="262"/>
      <c r="H64" s="261"/>
      <c r="I64" s="262"/>
      <c r="J64" s="269"/>
      <c r="K64" s="270"/>
    </row>
    <row r="65" spans="1:11" ht="15" customHeight="1" x14ac:dyDescent="0.2">
      <c r="A65" s="87"/>
      <c r="B65" s="257"/>
      <c r="C65" s="258"/>
      <c r="D65" s="261"/>
      <c r="E65" s="262"/>
      <c r="F65" s="261"/>
      <c r="G65" s="262"/>
      <c r="H65" s="261"/>
      <c r="I65" s="262"/>
      <c r="J65" s="269"/>
      <c r="K65" s="270"/>
    </row>
    <row r="66" spans="1:11" ht="15" customHeight="1" x14ac:dyDescent="0.2">
      <c r="A66" s="87"/>
      <c r="B66" s="257"/>
      <c r="C66" s="258"/>
      <c r="D66" s="261"/>
      <c r="E66" s="262"/>
      <c r="F66" s="261"/>
      <c r="G66" s="262"/>
      <c r="H66" s="261"/>
      <c r="I66" s="262"/>
      <c r="J66" s="269"/>
      <c r="K66" s="270"/>
    </row>
    <row r="67" spans="1:11" ht="15" customHeight="1" x14ac:dyDescent="0.2">
      <c r="A67" s="87"/>
      <c r="B67" s="257"/>
      <c r="C67" s="258"/>
      <c r="D67" s="261"/>
      <c r="E67" s="262"/>
      <c r="F67" s="261"/>
      <c r="G67" s="262"/>
      <c r="H67" s="261"/>
      <c r="I67" s="262"/>
      <c r="J67" s="269"/>
      <c r="K67" s="270"/>
    </row>
    <row r="68" spans="1:11" ht="15" customHeight="1" x14ac:dyDescent="0.2">
      <c r="A68" s="87"/>
      <c r="B68" s="257"/>
      <c r="C68" s="258"/>
      <c r="D68" s="261"/>
      <c r="E68" s="262"/>
      <c r="F68" s="261"/>
      <c r="G68" s="262"/>
      <c r="H68" s="261"/>
      <c r="I68" s="262"/>
      <c r="J68" s="269"/>
      <c r="K68" s="270"/>
    </row>
    <row r="69" spans="1:11" ht="15" customHeight="1" x14ac:dyDescent="0.2">
      <c r="A69" s="87"/>
      <c r="B69" s="257"/>
      <c r="C69" s="258"/>
      <c r="D69" s="261"/>
      <c r="E69" s="262"/>
      <c r="F69" s="261"/>
      <c r="G69" s="262"/>
      <c r="H69" s="261"/>
      <c r="I69" s="262"/>
      <c r="J69" s="269"/>
      <c r="K69" s="270"/>
    </row>
    <row r="70" spans="1:11" ht="15" customHeight="1" x14ac:dyDescent="0.2">
      <c r="A70" s="88"/>
      <c r="B70" s="257"/>
      <c r="C70" s="258"/>
      <c r="D70" s="261"/>
      <c r="E70" s="262"/>
      <c r="F70" s="261"/>
      <c r="G70" s="262"/>
      <c r="H70" s="261"/>
      <c r="I70" s="262"/>
      <c r="J70" s="269"/>
      <c r="K70" s="270"/>
    </row>
    <row r="71" spans="1:11" ht="15" customHeight="1" x14ac:dyDescent="0.2">
      <c r="A71" s="89"/>
      <c r="B71" s="90"/>
      <c r="C71" s="90"/>
      <c r="D71" s="91"/>
      <c r="E71" s="91"/>
      <c r="F71" s="91"/>
      <c r="G71" s="91"/>
      <c r="H71" s="91"/>
      <c r="I71" s="91"/>
      <c r="J71" s="196"/>
      <c r="K71" s="197"/>
    </row>
    <row r="72" spans="1:11" ht="37.5" customHeight="1" x14ac:dyDescent="0.2">
      <c r="A72" s="229" t="s">
        <v>283</v>
      </c>
      <c r="B72" s="230"/>
      <c r="C72" s="230"/>
      <c r="D72" s="230"/>
      <c r="E72" s="230"/>
      <c r="F72" s="230"/>
      <c r="G72" s="230"/>
      <c r="H72" s="230"/>
      <c r="I72" s="230"/>
      <c r="J72" s="231"/>
      <c r="K72" s="232"/>
    </row>
    <row r="73" spans="1:11" ht="30" customHeight="1" x14ac:dyDescent="0.2">
      <c r="A73" s="54" t="s">
        <v>178</v>
      </c>
      <c r="B73" s="264" t="s">
        <v>160</v>
      </c>
      <c r="C73" s="240"/>
      <c r="D73" s="235" t="s">
        <v>84</v>
      </c>
      <c r="E73" s="265"/>
      <c r="F73" s="265"/>
      <c r="G73" s="265"/>
      <c r="H73" s="266"/>
      <c r="I73" s="242"/>
      <c r="J73" s="267" t="s">
        <v>268</v>
      </c>
      <c r="K73" s="268"/>
    </row>
    <row r="74" spans="1:11" ht="15" customHeight="1" x14ac:dyDescent="0.2">
      <c r="A74" s="87"/>
      <c r="B74" s="86"/>
      <c r="C74" s="81"/>
      <c r="D74" s="236">
        <v>2022</v>
      </c>
      <c r="E74" s="236"/>
      <c r="F74" s="237">
        <v>2023</v>
      </c>
      <c r="G74" s="238"/>
      <c r="H74" s="259"/>
      <c r="I74" s="260"/>
      <c r="J74" s="269"/>
      <c r="K74" s="270"/>
    </row>
    <row r="75" spans="1:11" ht="15" customHeight="1" x14ac:dyDescent="0.2">
      <c r="A75" s="87"/>
      <c r="B75" s="82"/>
      <c r="C75" s="84"/>
      <c r="D75" s="273">
        <f>SUM(D76:E85)</f>
        <v>0</v>
      </c>
      <c r="E75" s="273"/>
      <c r="F75" s="273">
        <f>SUM(F76:G85)</f>
        <v>0</v>
      </c>
      <c r="G75" s="273"/>
      <c r="H75" s="243"/>
      <c r="I75" s="244"/>
      <c r="J75" s="269"/>
      <c r="K75" s="270"/>
    </row>
    <row r="76" spans="1:11" ht="15" customHeight="1" x14ac:dyDescent="0.2">
      <c r="A76" s="87"/>
      <c r="B76" s="257"/>
      <c r="C76" s="258"/>
      <c r="D76" s="261"/>
      <c r="E76" s="262"/>
      <c r="F76" s="261"/>
      <c r="G76" s="263"/>
      <c r="H76" s="243"/>
      <c r="I76" s="244"/>
      <c r="J76" s="269"/>
      <c r="K76" s="270"/>
    </row>
    <row r="77" spans="1:11" ht="15" customHeight="1" x14ac:dyDescent="0.2">
      <c r="A77" s="87"/>
      <c r="B77" s="257"/>
      <c r="C77" s="258"/>
      <c r="D77" s="261"/>
      <c r="E77" s="262"/>
      <c r="F77" s="261"/>
      <c r="G77" s="263"/>
      <c r="H77" s="243"/>
      <c r="I77" s="244"/>
      <c r="J77" s="269"/>
      <c r="K77" s="270"/>
    </row>
    <row r="78" spans="1:11" ht="15" customHeight="1" x14ac:dyDescent="0.2">
      <c r="A78" s="87"/>
      <c r="B78" s="257"/>
      <c r="C78" s="258"/>
      <c r="D78" s="261"/>
      <c r="E78" s="262"/>
      <c r="F78" s="261"/>
      <c r="G78" s="263"/>
      <c r="H78" s="243"/>
      <c r="I78" s="244"/>
      <c r="J78" s="269"/>
      <c r="K78" s="270"/>
    </row>
    <row r="79" spans="1:11" ht="15" customHeight="1" x14ac:dyDescent="0.2">
      <c r="A79" s="87"/>
      <c r="B79" s="257"/>
      <c r="C79" s="258"/>
      <c r="D79" s="261"/>
      <c r="E79" s="262"/>
      <c r="F79" s="261"/>
      <c r="G79" s="263"/>
      <c r="H79" s="243"/>
      <c r="I79" s="244"/>
      <c r="J79" s="269"/>
      <c r="K79" s="270"/>
    </row>
    <row r="80" spans="1:11" ht="15" customHeight="1" x14ac:dyDescent="0.2">
      <c r="A80" s="87"/>
      <c r="B80" s="257"/>
      <c r="C80" s="258"/>
      <c r="D80" s="261"/>
      <c r="E80" s="262"/>
      <c r="F80" s="261"/>
      <c r="G80" s="263"/>
      <c r="H80" s="243"/>
      <c r="I80" s="244"/>
      <c r="J80" s="269"/>
      <c r="K80" s="270"/>
    </row>
    <row r="81" spans="1:11" ht="15" customHeight="1" x14ac:dyDescent="0.2">
      <c r="A81" s="87"/>
      <c r="B81" s="257"/>
      <c r="C81" s="258"/>
      <c r="D81" s="261"/>
      <c r="E81" s="262"/>
      <c r="F81" s="261"/>
      <c r="G81" s="263"/>
      <c r="H81" s="243"/>
      <c r="I81" s="244"/>
      <c r="J81" s="269"/>
      <c r="K81" s="270"/>
    </row>
    <row r="82" spans="1:11" ht="15" customHeight="1" x14ac:dyDescent="0.2">
      <c r="A82" s="87"/>
      <c r="B82" s="257"/>
      <c r="C82" s="258"/>
      <c r="D82" s="261"/>
      <c r="E82" s="262"/>
      <c r="F82" s="261"/>
      <c r="G82" s="263"/>
      <c r="H82" s="243"/>
      <c r="I82" s="244"/>
      <c r="J82" s="269"/>
      <c r="K82" s="270"/>
    </row>
    <row r="83" spans="1:11" ht="15" customHeight="1" x14ac:dyDescent="0.2">
      <c r="A83" s="87"/>
      <c r="B83" s="257"/>
      <c r="C83" s="258"/>
      <c r="D83" s="261"/>
      <c r="E83" s="262"/>
      <c r="F83" s="261"/>
      <c r="G83" s="263"/>
      <c r="H83" s="243"/>
      <c r="I83" s="244"/>
      <c r="J83" s="269"/>
      <c r="K83" s="270"/>
    </row>
    <row r="84" spans="1:11" ht="15" customHeight="1" x14ac:dyDescent="0.2">
      <c r="A84" s="87"/>
      <c r="B84" s="257"/>
      <c r="C84" s="258"/>
      <c r="D84" s="261"/>
      <c r="E84" s="262"/>
      <c r="F84" s="261"/>
      <c r="G84" s="263"/>
      <c r="H84" s="243"/>
      <c r="I84" s="244"/>
      <c r="J84" s="269"/>
      <c r="K84" s="270"/>
    </row>
    <row r="85" spans="1:11" ht="15" customHeight="1" x14ac:dyDescent="0.2">
      <c r="A85" s="88"/>
      <c r="B85" s="257"/>
      <c r="C85" s="258"/>
      <c r="D85" s="261"/>
      <c r="E85" s="262"/>
      <c r="F85" s="261"/>
      <c r="G85" s="263"/>
      <c r="H85" s="291"/>
      <c r="I85" s="292"/>
      <c r="J85" s="271"/>
      <c r="K85" s="272"/>
    </row>
    <row r="86" spans="1:11" ht="15" customHeight="1" x14ac:dyDescent="0.2">
      <c r="A86" s="89"/>
      <c r="B86" s="90"/>
      <c r="C86" s="90"/>
      <c r="D86" s="91"/>
      <c r="E86" s="91"/>
      <c r="F86" s="91"/>
      <c r="G86" s="91"/>
      <c r="H86" s="91"/>
      <c r="I86" s="91"/>
      <c r="J86" s="196"/>
      <c r="K86" s="197"/>
    </row>
    <row r="87" spans="1:11" ht="37.5" customHeight="1" x14ac:dyDescent="0.2">
      <c r="A87" s="229" t="s">
        <v>284</v>
      </c>
      <c r="B87" s="230"/>
      <c r="C87" s="230"/>
      <c r="D87" s="230"/>
      <c r="E87" s="230"/>
      <c r="F87" s="230"/>
      <c r="G87" s="230"/>
      <c r="H87" s="230"/>
      <c r="I87" s="230"/>
      <c r="J87" s="231"/>
      <c r="K87" s="232"/>
    </row>
    <row r="88" spans="1:11" ht="30" customHeight="1" x14ac:dyDescent="0.2">
      <c r="A88" s="25" t="s">
        <v>181</v>
      </c>
      <c r="B88" s="264" t="s">
        <v>160</v>
      </c>
      <c r="C88" s="240"/>
      <c r="D88" s="233" t="s">
        <v>84</v>
      </c>
      <c r="E88" s="234"/>
      <c r="F88" s="234"/>
      <c r="G88" s="235"/>
      <c r="H88" s="241" t="s">
        <v>256</v>
      </c>
      <c r="I88" s="242"/>
      <c r="J88" s="296" t="s">
        <v>292</v>
      </c>
      <c r="K88" s="268"/>
    </row>
    <row r="89" spans="1:11" ht="15" customHeight="1" x14ac:dyDescent="0.2">
      <c r="A89" s="24"/>
      <c r="B89" s="86"/>
      <c r="C89" s="81"/>
      <c r="D89" s="236">
        <v>2022</v>
      </c>
      <c r="E89" s="236"/>
      <c r="F89" s="237">
        <v>2023</v>
      </c>
      <c r="G89" s="238"/>
      <c r="H89" s="243"/>
      <c r="I89" s="244"/>
      <c r="J89" s="297"/>
      <c r="K89" s="270"/>
    </row>
    <row r="90" spans="1:11" ht="15" customHeight="1" x14ac:dyDescent="0.2">
      <c r="A90" s="24"/>
      <c r="B90" s="82"/>
      <c r="C90" s="84"/>
      <c r="D90" s="367">
        <f>SUM(D91:E100)</f>
        <v>0</v>
      </c>
      <c r="E90" s="273"/>
      <c r="F90" s="287">
        <f>SUM(F91:G100)</f>
        <v>0</v>
      </c>
      <c r="G90" s="287"/>
      <c r="H90" s="291"/>
      <c r="I90" s="292"/>
      <c r="J90" s="297"/>
      <c r="K90" s="270"/>
    </row>
    <row r="91" spans="1:11" ht="15" customHeight="1" x14ac:dyDescent="0.2">
      <c r="A91" s="24"/>
      <c r="B91" s="257"/>
      <c r="C91" s="258"/>
      <c r="D91" s="285"/>
      <c r="E91" s="286"/>
      <c r="F91" s="285"/>
      <c r="G91" s="286"/>
      <c r="H91" s="366"/>
      <c r="I91" s="365"/>
      <c r="J91" s="269"/>
      <c r="K91" s="270"/>
    </row>
    <row r="92" spans="1:11" ht="15" customHeight="1" x14ac:dyDescent="0.2">
      <c r="A92" s="24"/>
      <c r="B92" s="257"/>
      <c r="C92" s="258"/>
      <c r="D92" s="285"/>
      <c r="E92" s="286"/>
      <c r="F92" s="285"/>
      <c r="G92" s="306"/>
      <c r="H92" s="366"/>
      <c r="I92" s="365"/>
      <c r="J92" s="269"/>
      <c r="K92" s="270"/>
    </row>
    <row r="93" spans="1:11" ht="15" customHeight="1" x14ac:dyDescent="0.2">
      <c r="A93" s="24"/>
      <c r="B93" s="257"/>
      <c r="C93" s="258"/>
      <c r="D93" s="285"/>
      <c r="E93" s="286"/>
      <c r="F93" s="285"/>
      <c r="G93" s="286"/>
      <c r="H93" s="366"/>
      <c r="I93" s="365"/>
      <c r="J93" s="269"/>
      <c r="K93" s="270"/>
    </row>
    <row r="94" spans="1:11" ht="15" customHeight="1" x14ac:dyDescent="0.2">
      <c r="A94" s="24"/>
      <c r="B94" s="257"/>
      <c r="C94" s="258"/>
      <c r="D94" s="285"/>
      <c r="E94" s="286"/>
      <c r="F94" s="257"/>
      <c r="G94" s="258"/>
      <c r="H94" s="364"/>
      <c r="I94" s="368"/>
      <c r="J94" s="269"/>
      <c r="K94" s="270"/>
    </row>
    <row r="95" spans="1:11" ht="15" customHeight="1" x14ac:dyDescent="0.2">
      <c r="A95" s="24"/>
      <c r="B95" s="257"/>
      <c r="C95" s="258"/>
      <c r="D95" s="285"/>
      <c r="E95" s="286"/>
      <c r="F95" s="257"/>
      <c r="G95" s="258"/>
      <c r="H95" s="364"/>
      <c r="I95" s="365"/>
      <c r="J95" s="269"/>
      <c r="K95" s="270"/>
    </row>
    <row r="96" spans="1:11" ht="15" customHeight="1" x14ac:dyDescent="0.2">
      <c r="A96" s="24"/>
      <c r="B96" s="257"/>
      <c r="C96" s="258"/>
      <c r="D96" s="285"/>
      <c r="E96" s="286"/>
      <c r="F96" s="257"/>
      <c r="G96" s="258"/>
      <c r="H96" s="364"/>
      <c r="I96" s="365"/>
      <c r="J96" s="269"/>
      <c r="K96" s="270"/>
    </row>
    <row r="97" spans="1:11" ht="15" customHeight="1" x14ac:dyDescent="0.2">
      <c r="A97" s="24"/>
      <c r="B97" s="257"/>
      <c r="C97" s="258"/>
      <c r="D97" s="285"/>
      <c r="E97" s="286"/>
      <c r="F97" s="257"/>
      <c r="G97" s="258"/>
      <c r="H97" s="364"/>
      <c r="I97" s="365"/>
      <c r="J97" s="269"/>
      <c r="K97" s="270"/>
    </row>
    <row r="98" spans="1:11" ht="15" customHeight="1" x14ac:dyDescent="0.2">
      <c r="A98" s="24"/>
      <c r="B98" s="257"/>
      <c r="C98" s="258"/>
      <c r="D98" s="285"/>
      <c r="E98" s="286"/>
      <c r="F98" s="257"/>
      <c r="G98" s="258"/>
      <c r="H98" s="364"/>
      <c r="I98" s="365"/>
      <c r="J98" s="269"/>
      <c r="K98" s="270"/>
    </row>
    <row r="99" spans="1:11" ht="15" customHeight="1" x14ac:dyDescent="0.2">
      <c r="A99" s="24"/>
      <c r="B99" s="257"/>
      <c r="C99" s="258"/>
      <c r="D99" s="285"/>
      <c r="E99" s="286"/>
      <c r="F99" s="257"/>
      <c r="G99" s="258"/>
      <c r="H99" s="364"/>
      <c r="I99" s="368"/>
      <c r="J99" s="269"/>
      <c r="K99" s="270"/>
    </row>
    <row r="100" spans="1:11" ht="15" customHeight="1" x14ac:dyDescent="0.2">
      <c r="A100" s="26"/>
      <c r="B100" s="257"/>
      <c r="C100" s="258"/>
      <c r="D100" s="285"/>
      <c r="E100" s="286"/>
      <c r="F100" s="257"/>
      <c r="G100" s="258"/>
      <c r="H100" s="364"/>
      <c r="I100" s="365"/>
      <c r="J100" s="271"/>
      <c r="K100" s="272"/>
    </row>
    <row r="101" spans="1:11" ht="15" customHeight="1" x14ac:dyDescent="0.2">
      <c r="A101" s="89"/>
      <c r="B101" s="90"/>
      <c r="C101" s="90"/>
      <c r="D101" s="91"/>
      <c r="E101" s="91"/>
      <c r="F101" s="91"/>
      <c r="G101" s="91"/>
      <c r="H101" s="91"/>
      <c r="I101" s="91"/>
      <c r="J101" s="196"/>
      <c r="K101" s="197"/>
    </row>
    <row r="102" spans="1:11" ht="37.5" customHeight="1" x14ac:dyDescent="0.2">
      <c r="A102" s="229" t="s">
        <v>285</v>
      </c>
      <c r="B102" s="230"/>
      <c r="C102" s="230"/>
      <c r="D102" s="230"/>
      <c r="E102" s="230"/>
      <c r="F102" s="230"/>
      <c r="G102" s="230"/>
      <c r="H102" s="230"/>
      <c r="I102" s="230"/>
      <c r="J102" s="231"/>
      <c r="K102" s="232"/>
    </row>
    <row r="103" spans="1:11" ht="30" customHeight="1" x14ac:dyDescent="0.2">
      <c r="A103" s="54"/>
      <c r="B103" s="239" t="s">
        <v>258</v>
      </c>
      <c r="C103" s="240"/>
      <c r="D103" s="233" t="s">
        <v>84</v>
      </c>
      <c r="E103" s="234"/>
      <c r="F103" s="234"/>
      <c r="G103" s="235"/>
      <c r="H103" s="241"/>
      <c r="I103" s="242"/>
      <c r="J103" s="251"/>
      <c r="K103" s="252"/>
    </row>
    <row r="104" spans="1:11" ht="15" customHeight="1" x14ac:dyDescent="0.2">
      <c r="A104" s="87"/>
      <c r="B104" s="80"/>
      <c r="C104" s="81"/>
      <c r="D104" s="236">
        <v>2022</v>
      </c>
      <c r="E104" s="236"/>
      <c r="F104" s="237">
        <v>2023</v>
      </c>
      <c r="G104" s="238"/>
      <c r="H104" s="243"/>
      <c r="I104" s="244"/>
      <c r="J104" s="253"/>
      <c r="K104" s="254"/>
    </row>
    <row r="105" spans="1:11" ht="15" customHeight="1" x14ac:dyDescent="0.2">
      <c r="A105" s="87"/>
      <c r="B105" s="219" t="s">
        <v>300</v>
      </c>
      <c r="C105" s="220"/>
      <c r="D105" s="221">
        <f>D60-D47</f>
        <v>0</v>
      </c>
      <c r="E105" s="222"/>
      <c r="F105" s="221">
        <f>F60-F47</f>
        <v>0</v>
      </c>
      <c r="G105" s="225"/>
      <c r="H105" s="179"/>
      <c r="I105" s="180"/>
      <c r="J105" s="253"/>
      <c r="K105" s="254"/>
    </row>
    <row r="106" spans="1:11" ht="15" customHeight="1" x14ac:dyDescent="0.2">
      <c r="A106" s="87"/>
      <c r="B106" s="219" t="s">
        <v>178</v>
      </c>
      <c r="C106" s="220"/>
      <c r="D106" s="221">
        <f>(-1)*D75</f>
        <v>0</v>
      </c>
      <c r="E106" s="222"/>
      <c r="F106" s="221">
        <f>(-1)*F75</f>
        <v>0</v>
      </c>
      <c r="G106" s="225"/>
      <c r="H106" s="179"/>
      <c r="I106" s="180"/>
      <c r="J106" s="253"/>
      <c r="K106" s="254"/>
    </row>
    <row r="107" spans="1:11" ht="15" customHeight="1" x14ac:dyDescent="0.2">
      <c r="A107" s="87"/>
      <c r="B107" s="219" t="s">
        <v>181</v>
      </c>
      <c r="C107" s="220"/>
      <c r="D107" s="221">
        <f>D90</f>
        <v>0</v>
      </c>
      <c r="E107" s="222"/>
      <c r="F107" s="221">
        <f>F90</f>
        <v>0</v>
      </c>
      <c r="G107" s="225"/>
      <c r="H107" s="179"/>
      <c r="I107" s="180"/>
      <c r="J107" s="253"/>
      <c r="K107" s="254"/>
    </row>
    <row r="108" spans="1:11" ht="15" customHeight="1" x14ac:dyDescent="0.2">
      <c r="A108" s="87"/>
      <c r="B108" s="223" t="s">
        <v>259</v>
      </c>
      <c r="C108" s="224"/>
      <c r="D108" s="221">
        <f>SUM(D105:E107)</f>
        <v>0</v>
      </c>
      <c r="E108" s="222"/>
      <c r="F108" s="221">
        <f>SUM(F105:G107)</f>
        <v>0</v>
      </c>
      <c r="G108" s="225"/>
      <c r="H108" s="179"/>
      <c r="I108" s="180"/>
      <c r="J108" s="255"/>
      <c r="K108" s="256"/>
    </row>
    <row r="109" spans="1:11" ht="28.5" customHeight="1" x14ac:dyDescent="0.2">
      <c r="A109" s="87"/>
      <c r="B109" s="245" t="s">
        <v>299</v>
      </c>
      <c r="C109" s="246"/>
      <c r="D109" s="247"/>
      <c r="E109" s="248"/>
      <c r="F109" s="247"/>
      <c r="G109" s="248"/>
      <c r="H109" s="249"/>
      <c r="I109" s="250"/>
      <c r="J109" s="212" t="s">
        <v>264</v>
      </c>
      <c r="K109" s="213"/>
    </row>
    <row r="110" spans="1:11" ht="15" customHeight="1" x14ac:dyDescent="0.2">
      <c r="A110" s="87"/>
      <c r="B110" s="307" t="s">
        <v>260</v>
      </c>
      <c r="C110" s="308"/>
      <c r="D110" s="309">
        <f>SUM(D108:E109)</f>
        <v>0</v>
      </c>
      <c r="E110" s="310"/>
      <c r="F110" s="309">
        <f>SUM(F108:G109)</f>
        <v>0</v>
      </c>
      <c r="G110" s="311"/>
      <c r="H110" s="291"/>
      <c r="I110" s="292"/>
      <c r="J110" s="214"/>
      <c r="K110" s="215"/>
    </row>
    <row r="111" spans="1:11" ht="15" customHeight="1" x14ac:dyDescent="0.2">
      <c r="A111" s="89"/>
      <c r="B111" s="90"/>
      <c r="C111" s="90"/>
      <c r="D111" s="91"/>
      <c r="E111" s="91"/>
      <c r="F111" s="91"/>
      <c r="G111" s="91"/>
      <c r="H111" s="185"/>
      <c r="I111" s="185"/>
      <c r="J111" s="216"/>
      <c r="K111" s="215"/>
    </row>
    <row r="112" spans="1:11" ht="30" customHeight="1" x14ac:dyDescent="0.2">
      <c r="A112" s="88"/>
      <c r="B112" s="208" t="s">
        <v>265</v>
      </c>
      <c r="C112" s="209"/>
      <c r="D112" s="226">
        <f>SUM(D109:G109)</f>
        <v>0</v>
      </c>
      <c r="E112" s="227"/>
      <c r="F112" s="227"/>
      <c r="G112" s="228"/>
      <c r="H112" s="210"/>
      <c r="I112" s="211"/>
      <c r="J112" s="217"/>
      <c r="K112" s="218"/>
    </row>
    <row r="113" spans="1:11" ht="15" customHeight="1" x14ac:dyDescent="0.2">
      <c r="A113" s="301"/>
      <c r="B113" s="302"/>
      <c r="C113" s="302"/>
      <c r="D113" s="303"/>
      <c r="E113" s="303"/>
      <c r="F113" s="303"/>
      <c r="G113" s="303"/>
      <c r="H113" s="302"/>
      <c r="I113" s="304"/>
      <c r="J113" s="305"/>
      <c r="K113" s="277"/>
    </row>
    <row r="114" spans="1:11" ht="15" customHeight="1" x14ac:dyDescent="0.2">
      <c r="A114" s="13" t="s">
        <v>43</v>
      </c>
      <c r="B114" s="7" t="s">
        <v>44</v>
      </c>
      <c r="C114" s="8" t="s">
        <v>45</v>
      </c>
      <c r="D114" s="9"/>
      <c r="E114" s="9"/>
      <c r="F114" s="65"/>
      <c r="G114" s="65"/>
      <c r="H114" s="65"/>
      <c r="I114" s="66"/>
      <c r="J114" s="198"/>
      <c r="K114" s="199"/>
    </row>
    <row r="115" spans="1:11" ht="15" customHeight="1" x14ac:dyDescent="0.2">
      <c r="A115" s="63"/>
      <c r="B115" s="64"/>
      <c r="C115" s="388"/>
      <c r="D115" s="389"/>
      <c r="E115" s="389"/>
      <c r="F115" s="390"/>
      <c r="G115" s="391"/>
      <c r="H115" s="391"/>
      <c r="I115" s="392"/>
      <c r="J115" s="298"/>
      <c r="K115" s="299"/>
    </row>
    <row r="116" spans="1:11" ht="15" customHeight="1" x14ac:dyDescent="0.2">
      <c r="A116" s="393"/>
      <c r="B116" s="394"/>
      <c r="C116" s="394"/>
      <c r="D116" s="394"/>
      <c r="E116" s="394"/>
      <c r="F116" s="395"/>
      <c r="G116" s="395"/>
      <c r="H116" s="395"/>
      <c r="I116" s="396"/>
      <c r="J116" s="282"/>
      <c r="K116" s="283"/>
    </row>
    <row r="117" spans="1:11" x14ac:dyDescent="0.2">
      <c r="A117" s="380" t="str">
        <f ca="1">CELL("nomfichier")</f>
        <v>P:\OPEN\2 - Gestion dossiers\2.5f - Projets ecoprox\03-Appel_projets_2022\02-Canevas_projet\[ECOPROX_Canevas_Appel_projets_2022.xlsx]Formulaire 3_Durabilité</v>
      </c>
      <c r="B117" s="380"/>
      <c r="C117" s="380"/>
      <c r="D117" s="380"/>
      <c r="E117" s="380"/>
      <c r="F117" s="380"/>
      <c r="G117" s="380"/>
      <c r="H117" s="380"/>
      <c r="I117" s="380"/>
      <c r="J117" s="295"/>
      <c r="K117" s="283"/>
    </row>
    <row r="121" spans="1:11" x14ac:dyDescent="0.2">
      <c r="C121" s="60"/>
    </row>
  </sheetData>
  <sheetProtection algorithmName="SHA-512" hashValue="2b59cqSH/eLY7+DNYUoYS/74xChIftEXsxtECL6mTnX5v6DpqfpH/5USPDNaoPcIx8S2oczst24fX7WVpK99QQ==" saltValue="k87VHZIWWPJKsG/cy5P3zA==" spinCount="100000" sheet="1" selectLockedCells="1"/>
  <mergeCells count="340">
    <mergeCell ref="A41:I41"/>
    <mergeCell ref="J41:K41"/>
    <mergeCell ref="A43:I43"/>
    <mergeCell ref="J43:K43"/>
    <mergeCell ref="A117:I117"/>
    <mergeCell ref="B5:I5"/>
    <mergeCell ref="B6:I6"/>
    <mergeCell ref="J1:K1"/>
    <mergeCell ref="J2:K2"/>
    <mergeCell ref="J3:K3"/>
    <mergeCell ref="J13:K13"/>
    <mergeCell ref="C115:E115"/>
    <mergeCell ref="F115:I115"/>
    <mergeCell ref="A116:I116"/>
    <mergeCell ref="D25:E25"/>
    <mergeCell ref="F25:G25"/>
    <mergeCell ref="H25:I25"/>
    <mergeCell ref="D30:E30"/>
    <mergeCell ref="F30:G30"/>
    <mergeCell ref="A22:I22"/>
    <mergeCell ref="A23:I23"/>
    <mergeCell ref="J19:K19"/>
    <mergeCell ref="A24:I24"/>
    <mergeCell ref="H96:I96"/>
    <mergeCell ref="A42:I42"/>
    <mergeCell ref="H67:I67"/>
    <mergeCell ref="F64:G64"/>
    <mergeCell ref="H64:I64"/>
    <mergeCell ref="D65:E65"/>
    <mergeCell ref="F65:G65"/>
    <mergeCell ref="D66:E66"/>
    <mergeCell ref="H98:I98"/>
    <mergeCell ref="A44:I44"/>
    <mergeCell ref="B63:C63"/>
    <mergeCell ref="B64:C64"/>
    <mergeCell ref="B58:C58"/>
    <mergeCell ref="B61:C61"/>
    <mergeCell ref="B65:C65"/>
    <mergeCell ref="B66:C66"/>
    <mergeCell ref="H66:I66"/>
    <mergeCell ref="H65:I65"/>
    <mergeCell ref="F66:G66"/>
    <mergeCell ref="H52:I52"/>
    <mergeCell ref="D54:E54"/>
    <mergeCell ref="D57:E57"/>
    <mergeCell ref="B51:C51"/>
    <mergeCell ref="B50:C50"/>
    <mergeCell ref="H100:I100"/>
    <mergeCell ref="H91:I91"/>
    <mergeCell ref="H92:I92"/>
    <mergeCell ref="H93:I93"/>
    <mergeCell ref="H95:I95"/>
    <mergeCell ref="H89:I89"/>
    <mergeCell ref="H90:I90"/>
    <mergeCell ref="H88:I88"/>
    <mergeCell ref="D89:E89"/>
    <mergeCell ref="D90:E90"/>
    <mergeCell ref="H94:I94"/>
    <mergeCell ref="H99:I99"/>
    <mergeCell ref="D97:E97"/>
    <mergeCell ref="D99:E99"/>
    <mergeCell ref="F99:G99"/>
    <mergeCell ref="H97:I97"/>
    <mergeCell ref="A37:I37"/>
    <mergeCell ref="A38:I38"/>
    <mergeCell ref="F62:G62"/>
    <mergeCell ref="D45:I45"/>
    <mergeCell ref="B45:C45"/>
    <mergeCell ref="D55:E55"/>
    <mergeCell ref="D62:E62"/>
    <mergeCell ref="B88:C88"/>
    <mergeCell ref="H62:I62"/>
    <mergeCell ref="D63:E63"/>
    <mergeCell ref="F63:G63"/>
    <mergeCell ref="H63:I63"/>
    <mergeCell ref="D64:E64"/>
    <mergeCell ref="H53:I53"/>
    <mergeCell ref="H54:I54"/>
    <mergeCell ref="H55:I55"/>
    <mergeCell ref="H56:I56"/>
    <mergeCell ref="H57:I57"/>
    <mergeCell ref="D58:I58"/>
    <mergeCell ref="A72:I72"/>
    <mergeCell ref="B67:C67"/>
    <mergeCell ref="D67:E67"/>
    <mergeCell ref="F67:G67"/>
    <mergeCell ref="B62:C62"/>
    <mergeCell ref="A19:I19"/>
    <mergeCell ref="A20:I20"/>
    <mergeCell ref="A16:I16"/>
    <mergeCell ref="A40:I40"/>
    <mergeCell ref="B11:I11"/>
    <mergeCell ref="A3:I3"/>
    <mergeCell ref="B4:I4"/>
    <mergeCell ref="B7:I7"/>
    <mergeCell ref="B8:I8"/>
    <mergeCell ref="D14:E14"/>
    <mergeCell ref="F14:G14"/>
    <mergeCell ref="H14:I14"/>
    <mergeCell ref="D15:E15"/>
    <mergeCell ref="F15:G15"/>
    <mergeCell ref="H15:I15"/>
    <mergeCell ref="A35:I35"/>
    <mergeCell ref="A36:I36"/>
    <mergeCell ref="A17:I17"/>
    <mergeCell ref="A18:I18"/>
    <mergeCell ref="A21:I21"/>
    <mergeCell ref="A32:I32"/>
    <mergeCell ref="A33:I33"/>
    <mergeCell ref="A34:I34"/>
    <mergeCell ref="F29:G29"/>
    <mergeCell ref="B49:C49"/>
    <mergeCell ref="B48:C48"/>
    <mergeCell ref="B57:C57"/>
    <mergeCell ref="B56:C56"/>
    <mergeCell ref="B55:C55"/>
    <mergeCell ref="B54:C54"/>
    <mergeCell ref="B53:C53"/>
    <mergeCell ref="B52:C52"/>
    <mergeCell ref="A1:I1"/>
    <mergeCell ref="A2:I2"/>
    <mergeCell ref="B9:I9"/>
    <mergeCell ref="B10:I10"/>
    <mergeCell ref="A39:I39"/>
    <mergeCell ref="D46:E46"/>
    <mergeCell ref="F46:G46"/>
    <mergeCell ref="D48:E48"/>
    <mergeCell ref="F47:G47"/>
    <mergeCell ref="H47:I47"/>
    <mergeCell ref="D49:E49"/>
    <mergeCell ref="F48:G48"/>
    <mergeCell ref="H48:I48"/>
    <mergeCell ref="D50:E50"/>
    <mergeCell ref="F49:G49"/>
    <mergeCell ref="H49:I49"/>
    <mergeCell ref="J14:K15"/>
    <mergeCell ref="J5:K5"/>
    <mergeCell ref="J6:K7"/>
    <mergeCell ref="J4:K4"/>
    <mergeCell ref="J8:K8"/>
    <mergeCell ref="J12:K12"/>
    <mergeCell ref="J9:K11"/>
    <mergeCell ref="B12:I12"/>
    <mergeCell ref="D13:E13"/>
    <mergeCell ref="F13:G13"/>
    <mergeCell ref="H13:I13"/>
    <mergeCell ref="D29:E29"/>
    <mergeCell ref="A31:I31"/>
    <mergeCell ref="A25:A30"/>
    <mergeCell ref="F27:G27"/>
    <mergeCell ref="H27:I27"/>
    <mergeCell ref="D26:E26"/>
    <mergeCell ref="F26:G26"/>
    <mergeCell ref="H26:I26"/>
    <mergeCell ref="H29:I29"/>
    <mergeCell ref="D28:E28"/>
    <mergeCell ref="F28:G28"/>
    <mergeCell ref="H28:I28"/>
    <mergeCell ref="H30:I30"/>
    <mergeCell ref="D27:E27"/>
    <mergeCell ref="A113:I113"/>
    <mergeCell ref="J113:K113"/>
    <mergeCell ref="D109:E109"/>
    <mergeCell ref="D100:E100"/>
    <mergeCell ref="F89:G89"/>
    <mergeCell ref="F90:G90"/>
    <mergeCell ref="F91:G91"/>
    <mergeCell ref="F92:G92"/>
    <mergeCell ref="F93:G93"/>
    <mergeCell ref="F95:G95"/>
    <mergeCell ref="F96:G96"/>
    <mergeCell ref="F97:G97"/>
    <mergeCell ref="F98:G98"/>
    <mergeCell ref="F100:G100"/>
    <mergeCell ref="B110:C110"/>
    <mergeCell ref="D110:E110"/>
    <mergeCell ref="F110:G110"/>
    <mergeCell ref="H110:I110"/>
    <mergeCell ref="D98:E98"/>
    <mergeCell ref="F94:G94"/>
    <mergeCell ref="D94:E94"/>
    <mergeCell ref="D91:E91"/>
    <mergeCell ref="D92:E92"/>
    <mergeCell ref="D93:E93"/>
    <mergeCell ref="J116:K116"/>
    <mergeCell ref="J117:K117"/>
    <mergeCell ref="J39:K39"/>
    <mergeCell ref="J34:K34"/>
    <mergeCell ref="J35:K35"/>
    <mergeCell ref="J37:K37"/>
    <mergeCell ref="J31:K31"/>
    <mergeCell ref="J32:K32"/>
    <mergeCell ref="J23:K23"/>
    <mergeCell ref="J24:K24"/>
    <mergeCell ref="J87:K87"/>
    <mergeCell ref="J88:K100"/>
    <mergeCell ref="J115:K115"/>
    <mergeCell ref="J36:K36"/>
    <mergeCell ref="J38:K38"/>
    <mergeCell ref="J44:K44"/>
    <mergeCell ref="J58:K70"/>
    <mergeCell ref="J42:K42"/>
    <mergeCell ref="J45:K45"/>
    <mergeCell ref="J46:K57"/>
    <mergeCell ref="J33:K33"/>
    <mergeCell ref="J26:K30"/>
    <mergeCell ref="J17:K18"/>
    <mergeCell ref="J16:K16"/>
    <mergeCell ref="J40:K40"/>
    <mergeCell ref="J72:K72"/>
    <mergeCell ref="J20:K20"/>
    <mergeCell ref="J21:K21"/>
    <mergeCell ref="J25:K25"/>
    <mergeCell ref="D95:E95"/>
    <mergeCell ref="D96:E96"/>
    <mergeCell ref="F59:G59"/>
    <mergeCell ref="D60:E60"/>
    <mergeCell ref="F60:G60"/>
    <mergeCell ref="H60:I60"/>
    <mergeCell ref="D61:E61"/>
    <mergeCell ref="F61:G61"/>
    <mergeCell ref="H61:I61"/>
    <mergeCell ref="D56:E56"/>
    <mergeCell ref="D47:E47"/>
    <mergeCell ref="F53:G53"/>
    <mergeCell ref="F54:G54"/>
    <mergeCell ref="F55:G55"/>
    <mergeCell ref="F56:G56"/>
    <mergeCell ref="H85:I85"/>
    <mergeCell ref="J22:K22"/>
    <mergeCell ref="D51:E51"/>
    <mergeCell ref="F50:G50"/>
    <mergeCell ref="H50:I50"/>
    <mergeCell ref="D52:E52"/>
    <mergeCell ref="F51:G51"/>
    <mergeCell ref="H51:I51"/>
    <mergeCell ref="D53:E53"/>
    <mergeCell ref="F52:G52"/>
    <mergeCell ref="F57:G57"/>
    <mergeCell ref="D59:E59"/>
    <mergeCell ref="B69:C69"/>
    <mergeCell ref="D69:E69"/>
    <mergeCell ref="F69:G69"/>
    <mergeCell ref="H69:I69"/>
    <mergeCell ref="B70:C70"/>
    <mergeCell ref="D70:E70"/>
    <mergeCell ref="F70:G70"/>
    <mergeCell ref="H70:I70"/>
    <mergeCell ref="D68:E68"/>
    <mergeCell ref="F68:G68"/>
    <mergeCell ref="H68:I68"/>
    <mergeCell ref="B68:C68"/>
    <mergeCell ref="B73:C73"/>
    <mergeCell ref="D73:I73"/>
    <mergeCell ref="J73:K85"/>
    <mergeCell ref="D74:E74"/>
    <mergeCell ref="F74:G74"/>
    <mergeCell ref="D75:E75"/>
    <mergeCell ref="F75:G75"/>
    <mergeCell ref="H75:I75"/>
    <mergeCell ref="B76:C76"/>
    <mergeCell ref="D76:E76"/>
    <mergeCell ref="F76:G76"/>
    <mergeCell ref="H76:I76"/>
    <mergeCell ref="B77:C77"/>
    <mergeCell ref="D77:E77"/>
    <mergeCell ref="F77:G77"/>
    <mergeCell ref="H77:I77"/>
    <mergeCell ref="B78:C78"/>
    <mergeCell ref="D78:E78"/>
    <mergeCell ref="F78:G78"/>
    <mergeCell ref="H78:I78"/>
    <mergeCell ref="B79:C79"/>
    <mergeCell ref="D79:E79"/>
    <mergeCell ref="F79:G79"/>
    <mergeCell ref="H79:I79"/>
    <mergeCell ref="B80:C80"/>
    <mergeCell ref="D80:E80"/>
    <mergeCell ref="F80:G80"/>
    <mergeCell ref="H80:I80"/>
    <mergeCell ref="B81:C81"/>
    <mergeCell ref="D81:E81"/>
    <mergeCell ref="F81:G81"/>
    <mergeCell ref="H81:I81"/>
    <mergeCell ref="B82:C82"/>
    <mergeCell ref="D82:E82"/>
    <mergeCell ref="F82:G82"/>
    <mergeCell ref="H82:I82"/>
    <mergeCell ref="B93:C93"/>
    <mergeCell ref="B95:C95"/>
    <mergeCell ref="B96:C96"/>
    <mergeCell ref="B97:C97"/>
    <mergeCell ref="B98:C98"/>
    <mergeCell ref="B100:C100"/>
    <mergeCell ref="B94:C94"/>
    <mergeCell ref="B99:C99"/>
    <mergeCell ref="H74:I74"/>
    <mergeCell ref="A87:I87"/>
    <mergeCell ref="B91:C91"/>
    <mergeCell ref="B92:C92"/>
    <mergeCell ref="D88:G88"/>
    <mergeCell ref="B83:C83"/>
    <mergeCell ref="D83:E83"/>
    <mergeCell ref="F83:G83"/>
    <mergeCell ref="H83:I83"/>
    <mergeCell ref="B84:C84"/>
    <mergeCell ref="D84:E84"/>
    <mergeCell ref="F84:G84"/>
    <mergeCell ref="H84:I84"/>
    <mergeCell ref="B85:C85"/>
    <mergeCell ref="D85:E85"/>
    <mergeCell ref="F85:G85"/>
    <mergeCell ref="A102:I102"/>
    <mergeCell ref="J102:K102"/>
    <mergeCell ref="D103:G103"/>
    <mergeCell ref="D104:E104"/>
    <mergeCell ref="F104:G104"/>
    <mergeCell ref="B103:C103"/>
    <mergeCell ref="H103:I103"/>
    <mergeCell ref="H104:I104"/>
    <mergeCell ref="B109:C109"/>
    <mergeCell ref="F109:G109"/>
    <mergeCell ref="H109:I109"/>
    <mergeCell ref="J103:K108"/>
    <mergeCell ref="B112:C112"/>
    <mergeCell ref="H112:I112"/>
    <mergeCell ref="J109:K112"/>
    <mergeCell ref="B105:C105"/>
    <mergeCell ref="D105:E105"/>
    <mergeCell ref="D106:E106"/>
    <mergeCell ref="D107:E107"/>
    <mergeCell ref="D108:E108"/>
    <mergeCell ref="B106:C106"/>
    <mergeCell ref="B107:C107"/>
    <mergeCell ref="B108:C108"/>
    <mergeCell ref="F105:G105"/>
    <mergeCell ref="F106:G106"/>
    <mergeCell ref="F107:G107"/>
    <mergeCell ref="F108:G108"/>
    <mergeCell ref="D112:G112"/>
  </mergeCells>
  <conditionalFormatting sqref="D108:G108 D110:G110">
    <cfRule type="cellIs" dxfId="99" priority="2" operator="notEqual">
      <formula>0</formula>
    </cfRule>
  </conditionalFormatting>
  <conditionalFormatting sqref="D110:G110">
    <cfRule type="cellIs" dxfId="98" priority="1" operator="equal">
      <formula>0</formula>
    </cfRule>
  </conditionalFormatting>
  <pageMargins left="0.23622047244094491" right="0.23622047244094491" top="0.74803149606299213" bottom="0.74803149606299213" header="0.31496062992125984" footer="0.31496062992125984"/>
  <pageSetup paperSize="9" scale="70" fitToHeight="0" orientation="portrait" r:id="rId1"/>
  <rowBreaks count="1" manualBreakCount="1">
    <brk id="39" max="8"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ListesDeroulantes!$Q$2:$Q$7</xm:f>
          </x14:formula1>
          <xm:sqref>B6:I6</xm:sqref>
        </x14:dataValidation>
        <x14:dataValidation type="list" allowBlank="1" showInputMessage="1" showErrorMessage="1">
          <x14:formula1>
            <xm:f>ListesDeroulantes!$A$2:$A$3</xm:f>
          </x14:formula1>
          <xm:sqref>B12:I12</xm:sqref>
        </x14:dataValidation>
        <x14:dataValidation type="list" allowBlank="1" showInputMessage="1" showErrorMessage="1">
          <x14:formula1>
            <xm:f>ListesDeroulantes!$S$2:$S$7</xm:f>
          </x14:formula1>
          <xm:sqref>A36:I36</xm:sqref>
        </x14:dataValidation>
        <x14:dataValidation type="list" allowBlank="1" showInputMessage="1" showErrorMessage="1">
          <x14:formula1>
            <xm:f>ListesDeroulantes!$U$2:$U$6</xm:f>
          </x14:formula1>
          <xm:sqref>H91:H100 I91:I93 I95:I98 I100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8"/>
  <sheetViews>
    <sheetView zoomScale="80" zoomScaleNormal="80" zoomScaleSheetLayoutView="120" workbookViewId="0">
      <pane ySplit="1" topLeftCell="A2" activePane="bottomLeft" state="frozenSplit"/>
      <selection activeCell="A84" sqref="A84:C84"/>
      <selection pane="bottomLeft" activeCell="L5" sqref="L5"/>
    </sheetView>
  </sheetViews>
  <sheetFormatPr baseColWidth="10" defaultColWidth="11.42578125" defaultRowHeight="12" x14ac:dyDescent="0.2"/>
  <cols>
    <col min="1" max="1" width="41.85546875" style="2" bestFit="1" customWidth="1"/>
    <col min="2" max="2" width="15.28515625" style="2" customWidth="1"/>
    <col min="3" max="3" width="29.7109375" style="2" customWidth="1"/>
    <col min="4" max="4" width="16.5703125" style="2" bestFit="1" customWidth="1"/>
    <col min="5" max="5" width="15" style="2" customWidth="1"/>
    <col min="6" max="6" width="15.140625" style="2" customWidth="1"/>
    <col min="7" max="7" width="12.85546875" style="2" customWidth="1"/>
    <col min="8" max="8" width="15.140625" style="2" customWidth="1"/>
    <col min="9" max="11" width="12.85546875" style="2" customWidth="1"/>
    <col min="12" max="12" width="23.5703125" style="2" customWidth="1"/>
    <col min="13" max="13" width="17.7109375" style="2" customWidth="1"/>
    <col min="14" max="14" width="21" style="2" bestFit="1" customWidth="1"/>
    <col min="15" max="15" width="34.28515625" style="3" customWidth="1"/>
    <col min="16" max="16" width="52.140625" style="3" customWidth="1"/>
    <col min="17" max="16384" width="11.42578125" style="2"/>
  </cols>
  <sheetData>
    <row r="1" spans="1:16" ht="27.75" customHeight="1" x14ac:dyDescent="0.2">
      <c r="A1" s="335" t="s">
        <v>57</v>
      </c>
      <c r="B1" s="336"/>
      <c r="C1" s="336"/>
      <c r="D1" s="336"/>
      <c r="E1" s="336"/>
      <c r="F1" s="336"/>
      <c r="G1" s="336"/>
      <c r="H1" s="336"/>
      <c r="I1" s="337"/>
      <c r="J1" s="530" t="s">
        <v>33</v>
      </c>
      <c r="K1" s="530"/>
      <c r="L1" s="530"/>
      <c r="M1" s="531"/>
      <c r="N1" s="532"/>
      <c r="O1" s="522" t="s">
        <v>0</v>
      </c>
      <c r="P1" s="523"/>
    </row>
    <row r="2" spans="1:16" ht="15" customHeight="1" x14ac:dyDescent="0.2">
      <c r="A2" s="338"/>
      <c r="B2" s="339"/>
      <c r="C2" s="339"/>
      <c r="D2" s="339"/>
      <c r="E2" s="339"/>
      <c r="F2" s="339"/>
      <c r="G2" s="339"/>
      <c r="H2" s="339"/>
      <c r="I2" s="340"/>
      <c r="J2" s="533" t="s">
        <v>37</v>
      </c>
      <c r="K2" s="534"/>
      <c r="L2" s="534"/>
      <c r="M2" s="535" t="s">
        <v>36</v>
      </c>
      <c r="N2" s="535"/>
      <c r="O2" s="439"/>
      <c r="P2" s="440"/>
    </row>
    <row r="3" spans="1:16" ht="15" customHeight="1" x14ac:dyDescent="0.2">
      <c r="A3" s="353" t="s">
        <v>82</v>
      </c>
      <c r="B3" s="354"/>
      <c r="C3" s="354"/>
      <c r="D3" s="354"/>
      <c r="E3" s="354"/>
      <c r="F3" s="354"/>
      <c r="G3" s="354"/>
      <c r="H3" s="354"/>
      <c r="I3" s="355"/>
      <c r="J3" s="536" t="s">
        <v>37</v>
      </c>
      <c r="K3" s="537"/>
      <c r="L3" s="20" t="s">
        <v>48</v>
      </c>
      <c r="M3" s="20" t="s">
        <v>38</v>
      </c>
      <c r="N3" s="20" t="s">
        <v>39</v>
      </c>
      <c r="O3" s="524" t="s">
        <v>70</v>
      </c>
      <c r="P3" s="525"/>
    </row>
    <row r="4" spans="1:16" ht="12.75" customHeight="1" x14ac:dyDescent="0.2">
      <c r="A4" s="11" t="s">
        <v>58</v>
      </c>
      <c r="B4" s="511">
        <f>'Formulaire 1_Données'!B4</f>
        <v>0</v>
      </c>
      <c r="C4" s="511"/>
      <c r="D4" s="511"/>
      <c r="E4" s="511"/>
      <c r="F4" s="511"/>
      <c r="G4" s="511"/>
      <c r="H4" s="511"/>
      <c r="I4" s="512"/>
      <c r="J4" s="538">
        <f>B4</f>
        <v>0</v>
      </c>
      <c r="K4" s="513"/>
      <c r="L4" s="11"/>
      <c r="M4" s="11"/>
      <c r="N4" s="11"/>
      <c r="O4" s="517" t="s">
        <v>69</v>
      </c>
      <c r="P4" s="454"/>
    </row>
    <row r="5" spans="1:16" ht="12.75" customHeight="1" x14ac:dyDescent="0.2">
      <c r="A5" s="10" t="s">
        <v>59</v>
      </c>
      <c r="B5" s="511">
        <f>'Formulaire 1_Données'!B5</f>
        <v>0</v>
      </c>
      <c r="C5" s="511"/>
      <c r="D5" s="511"/>
      <c r="E5" s="511"/>
      <c r="F5" s="511"/>
      <c r="G5" s="511"/>
      <c r="H5" s="511"/>
      <c r="I5" s="512"/>
      <c r="J5" s="513">
        <f t="shared" ref="J5:J12" si="0">B5</f>
        <v>0</v>
      </c>
      <c r="K5" s="514"/>
      <c r="L5" s="55"/>
      <c r="M5" s="55"/>
      <c r="N5" s="55"/>
      <c r="O5" s="453" t="s">
        <v>155</v>
      </c>
      <c r="P5" s="454"/>
    </row>
    <row r="6" spans="1:16" ht="12.75" customHeight="1" x14ac:dyDescent="0.2">
      <c r="A6" s="10" t="s">
        <v>60</v>
      </c>
      <c r="B6" s="511">
        <f>'Formulaire 1_Données'!B6</f>
        <v>0</v>
      </c>
      <c r="C6" s="511"/>
      <c r="D6" s="511"/>
      <c r="E6" s="511"/>
      <c r="F6" s="511"/>
      <c r="G6" s="511"/>
      <c r="H6" s="511"/>
      <c r="I6" s="512"/>
      <c r="J6" s="513">
        <f t="shared" si="0"/>
        <v>0</v>
      </c>
      <c r="K6" s="514"/>
      <c r="L6" s="55"/>
      <c r="M6" s="56"/>
      <c r="N6" s="56"/>
      <c r="O6" s="526" t="s">
        <v>148</v>
      </c>
      <c r="P6" s="527"/>
    </row>
    <row r="7" spans="1:16" ht="12.75" customHeight="1" x14ac:dyDescent="0.2">
      <c r="A7" s="11" t="s">
        <v>14</v>
      </c>
      <c r="B7" s="518">
        <f>'Formulaire 1_Données'!B7</f>
        <v>0</v>
      </c>
      <c r="C7" s="518"/>
      <c r="D7" s="518"/>
      <c r="E7" s="518"/>
      <c r="F7" s="518"/>
      <c r="G7" s="518"/>
      <c r="H7" s="518"/>
      <c r="I7" s="519"/>
      <c r="J7" s="520">
        <f t="shared" si="0"/>
        <v>0</v>
      </c>
      <c r="K7" s="521"/>
      <c r="L7" s="55"/>
      <c r="M7" s="55"/>
      <c r="N7" s="55"/>
      <c r="O7" s="528"/>
      <c r="P7" s="529"/>
    </row>
    <row r="8" spans="1:16" ht="12.75" customHeight="1" x14ac:dyDescent="0.2">
      <c r="A8" s="11" t="s">
        <v>13</v>
      </c>
      <c r="B8" s="511">
        <f>'Formulaire 1_Données'!B8</f>
        <v>0</v>
      </c>
      <c r="C8" s="511"/>
      <c r="D8" s="511"/>
      <c r="E8" s="511"/>
      <c r="F8" s="511"/>
      <c r="G8" s="511"/>
      <c r="H8" s="511"/>
      <c r="I8" s="512"/>
      <c r="J8" s="513">
        <f t="shared" si="0"/>
        <v>0</v>
      </c>
      <c r="K8" s="514"/>
      <c r="L8" s="55"/>
      <c r="M8" s="55"/>
      <c r="N8" s="55"/>
      <c r="O8" s="453" t="s">
        <v>145</v>
      </c>
      <c r="P8" s="454"/>
    </row>
    <row r="9" spans="1:16" ht="12.75" customHeight="1" x14ac:dyDescent="0.2">
      <c r="A9" s="11" t="s">
        <v>2</v>
      </c>
      <c r="B9" s="511">
        <f>'Formulaire 1_Données'!B9</f>
        <v>0</v>
      </c>
      <c r="C9" s="511"/>
      <c r="D9" s="511"/>
      <c r="E9" s="511"/>
      <c r="F9" s="511"/>
      <c r="G9" s="511"/>
      <c r="H9" s="511"/>
      <c r="I9" s="512"/>
      <c r="J9" s="513">
        <f t="shared" si="0"/>
        <v>0</v>
      </c>
      <c r="K9" s="514"/>
      <c r="L9" s="55"/>
      <c r="M9" s="55"/>
      <c r="N9" s="55"/>
      <c r="O9" s="490"/>
      <c r="P9" s="491"/>
    </row>
    <row r="10" spans="1:16" ht="12.75" x14ac:dyDescent="0.2">
      <c r="A10" s="11" t="s">
        <v>4</v>
      </c>
      <c r="B10" s="511">
        <f>'Formulaire 1_Données'!B10</f>
        <v>0</v>
      </c>
      <c r="C10" s="511"/>
      <c r="D10" s="511"/>
      <c r="E10" s="511"/>
      <c r="F10" s="511"/>
      <c r="G10" s="511"/>
      <c r="H10" s="511"/>
      <c r="I10" s="512"/>
      <c r="J10" s="513">
        <f t="shared" si="0"/>
        <v>0</v>
      </c>
      <c r="K10" s="514"/>
      <c r="L10" s="55"/>
      <c r="M10" s="55"/>
      <c r="N10" s="55"/>
      <c r="O10" s="492"/>
      <c r="P10" s="493"/>
    </row>
    <row r="11" spans="1:16" ht="12.75" x14ac:dyDescent="0.2">
      <c r="A11" s="11" t="s">
        <v>3</v>
      </c>
      <c r="B11" s="511">
        <f>'Formulaire 1_Données'!B11</f>
        <v>0</v>
      </c>
      <c r="C11" s="511"/>
      <c r="D11" s="511"/>
      <c r="E11" s="511"/>
      <c r="F11" s="511"/>
      <c r="G11" s="511"/>
      <c r="H11" s="511"/>
      <c r="I11" s="512"/>
      <c r="J11" s="513">
        <f t="shared" si="0"/>
        <v>0</v>
      </c>
      <c r="K11" s="514" t="s">
        <v>35</v>
      </c>
      <c r="L11" s="55"/>
      <c r="M11" s="55"/>
      <c r="N11" s="55"/>
      <c r="O11" s="494"/>
      <c r="P11" s="495"/>
    </row>
    <row r="12" spans="1:16" ht="12.75" customHeight="1" x14ac:dyDescent="0.2">
      <c r="A12" s="11" t="s">
        <v>7</v>
      </c>
      <c r="B12" s="511">
        <f>'Formulaire 1_Données'!B12</f>
        <v>0</v>
      </c>
      <c r="C12" s="511"/>
      <c r="D12" s="511"/>
      <c r="E12" s="511"/>
      <c r="F12" s="511"/>
      <c r="G12" s="511"/>
      <c r="H12" s="511"/>
      <c r="I12" s="512"/>
      <c r="J12" s="513">
        <f t="shared" si="0"/>
        <v>0</v>
      </c>
      <c r="K12" s="514" t="str">
        <f>IF(C12&lt;&gt;"",C12,"")</f>
        <v/>
      </c>
      <c r="L12" s="55"/>
      <c r="M12" s="57"/>
      <c r="N12" s="57"/>
      <c r="O12" s="515" t="s">
        <v>107</v>
      </c>
      <c r="P12" s="516"/>
    </row>
    <row r="13" spans="1:16" ht="25.5" customHeight="1" x14ac:dyDescent="0.2">
      <c r="A13" s="10" t="s">
        <v>68</v>
      </c>
      <c r="B13" s="178" t="s">
        <v>34</v>
      </c>
      <c r="C13" s="178" t="s">
        <v>35</v>
      </c>
      <c r="D13" s="333" t="s">
        <v>11</v>
      </c>
      <c r="E13" s="333"/>
      <c r="F13" s="333" t="s">
        <v>8</v>
      </c>
      <c r="G13" s="333"/>
      <c r="H13" s="333" t="s">
        <v>9</v>
      </c>
      <c r="I13" s="334"/>
      <c r="J13" s="17" t="s">
        <v>34</v>
      </c>
      <c r="K13" s="17" t="s">
        <v>35</v>
      </c>
      <c r="L13" s="61" t="s">
        <v>11</v>
      </c>
      <c r="M13" s="11"/>
      <c r="N13" s="11"/>
      <c r="O13" s="509"/>
      <c r="P13" s="510"/>
    </row>
    <row r="14" spans="1:16" ht="12.75" customHeight="1" x14ac:dyDescent="0.2">
      <c r="A14" s="12"/>
      <c r="B14" s="181">
        <f>'Formulaire 1_Données'!B14</f>
        <v>0</v>
      </c>
      <c r="C14" s="181">
        <f>'Formulaire 1_Données'!C14</f>
        <v>0</v>
      </c>
      <c r="D14" s="504">
        <f>'Formulaire 1_Données'!D14</f>
        <v>0</v>
      </c>
      <c r="E14" s="504"/>
      <c r="F14" s="504">
        <f>'Formulaire 1_Données'!F14</f>
        <v>0</v>
      </c>
      <c r="G14" s="504"/>
      <c r="H14" s="504">
        <f>'Formulaire 1_Données'!H14</f>
        <v>0</v>
      </c>
      <c r="I14" s="505"/>
      <c r="J14" s="150">
        <f t="shared" ref="J14:L15" si="1">B14</f>
        <v>0</v>
      </c>
      <c r="K14" s="150">
        <f t="shared" si="1"/>
        <v>0</v>
      </c>
      <c r="L14" s="151">
        <f t="shared" si="1"/>
        <v>0</v>
      </c>
      <c r="M14" s="55"/>
      <c r="N14" s="55"/>
      <c r="O14" s="490" t="s">
        <v>32</v>
      </c>
      <c r="P14" s="491"/>
    </row>
    <row r="15" spans="1:16" ht="12.75" x14ac:dyDescent="0.2">
      <c r="A15" s="12"/>
      <c r="B15" s="181">
        <f>'Formulaire 1_Données'!B15</f>
        <v>0</v>
      </c>
      <c r="C15" s="181">
        <f>'Formulaire 1_Données'!C15</f>
        <v>0</v>
      </c>
      <c r="D15" s="504">
        <f>'Formulaire 1_Données'!D15</f>
        <v>0</v>
      </c>
      <c r="E15" s="504"/>
      <c r="F15" s="504">
        <f>'Formulaire 1_Données'!F15</f>
        <v>0</v>
      </c>
      <c r="G15" s="504"/>
      <c r="H15" s="504">
        <f>'Formulaire 1_Données'!H15</f>
        <v>0</v>
      </c>
      <c r="I15" s="505"/>
      <c r="J15" s="150">
        <f t="shared" si="1"/>
        <v>0</v>
      </c>
      <c r="K15" s="150">
        <f t="shared" si="1"/>
        <v>0</v>
      </c>
      <c r="L15" s="151">
        <f t="shared" si="1"/>
        <v>0</v>
      </c>
      <c r="M15" s="58"/>
      <c r="N15" s="59"/>
      <c r="O15" s="494"/>
      <c r="P15" s="495"/>
    </row>
    <row r="16" spans="1:16" ht="15" customHeight="1" x14ac:dyDescent="0.2">
      <c r="A16" s="347"/>
      <c r="B16" s="348"/>
      <c r="C16" s="348"/>
      <c r="D16" s="348"/>
      <c r="E16" s="348"/>
      <c r="F16" s="348"/>
      <c r="G16" s="348"/>
      <c r="H16" s="348"/>
      <c r="I16" s="349"/>
      <c r="J16" s="347"/>
      <c r="K16" s="348"/>
      <c r="L16" s="348"/>
      <c r="M16" s="348"/>
      <c r="N16" s="348"/>
      <c r="O16" s="506"/>
      <c r="P16" s="440"/>
    </row>
    <row r="17" spans="1:16" ht="15" customHeight="1" x14ac:dyDescent="0.2">
      <c r="A17" s="361" t="s">
        <v>83</v>
      </c>
      <c r="B17" s="362"/>
      <c r="C17" s="362"/>
      <c r="D17" s="362"/>
      <c r="E17" s="362"/>
      <c r="F17" s="362"/>
      <c r="G17" s="362"/>
      <c r="H17" s="362"/>
      <c r="I17" s="363"/>
      <c r="J17" s="361"/>
      <c r="K17" s="362"/>
      <c r="L17" s="362"/>
      <c r="M17" s="362"/>
      <c r="N17" s="362"/>
      <c r="O17" s="441"/>
      <c r="P17" s="442"/>
    </row>
    <row r="18" spans="1:16" ht="12.75" customHeight="1" x14ac:dyDescent="0.2">
      <c r="A18" s="358" t="str">
        <f>"I. Contexte, situation ou problématique de départ "&amp;" (max "&amp;NbCar&amp;" signes)"</f>
        <v>I. Contexte, situation ou problématique de départ  (max 1000 signes)</v>
      </c>
      <c r="B18" s="359"/>
      <c r="C18" s="359"/>
      <c r="D18" s="359"/>
      <c r="E18" s="359"/>
      <c r="F18" s="359"/>
      <c r="G18" s="359"/>
      <c r="H18" s="359"/>
      <c r="I18" s="360"/>
      <c r="J18" s="502" t="s">
        <v>108</v>
      </c>
      <c r="K18" s="503"/>
      <c r="L18" s="503"/>
      <c r="M18" s="503"/>
      <c r="N18" s="29" t="s">
        <v>109</v>
      </c>
      <c r="O18" s="507"/>
      <c r="P18" s="508"/>
    </row>
    <row r="19" spans="1:16" ht="90.6" customHeight="1" x14ac:dyDescent="0.2">
      <c r="A19" s="450">
        <f>'Formulaire 1_Données'!A19</f>
        <v>0</v>
      </c>
      <c r="B19" s="451"/>
      <c r="C19" s="451"/>
      <c r="D19" s="451"/>
      <c r="E19" s="451"/>
      <c r="F19" s="451"/>
      <c r="G19" s="451"/>
      <c r="H19" s="451"/>
      <c r="I19" s="452"/>
      <c r="J19" s="457"/>
      <c r="K19" s="458"/>
      <c r="L19" s="458"/>
      <c r="M19" s="459"/>
      <c r="N19" s="67"/>
      <c r="O19" s="453" t="s">
        <v>71</v>
      </c>
      <c r="P19" s="454"/>
    </row>
    <row r="20" spans="1:16" ht="15" customHeight="1" x14ac:dyDescent="0.2">
      <c r="A20" s="319" t="str">
        <f>IF(LEN(A19)&lt;NbCar,"Votre résumé est de bonne longueur","Votre résumé est trop long (" &amp;LEN(A19)&amp; " caractères) &gt; merci de le synthétiser")</f>
        <v>Votre résumé est de bonne longueur</v>
      </c>
      <c r="B20" s="320"/>
      <c r="C20" s="320"/>
      <c r="D20" s="320"/>
      <c r="E20" s="320"/>
      <c r="F20" s="320"/>
      <c r="G20" s="320"/>
      <c r="H20" s="320"/>
      <c r="I20" s="321"/>
      <c r="J20" s="497"/>
      <c r="K20" s="498"/>
      <c r="L20" s="498"/>
      <c r="M20" s="498"/>
      <c r="N20" s="320"/>
      <c r="O20" s="496"/>
      <c r="P20" s="470"/>
    </row>
    <row r="21" spans="1:16" ht="12.75" customHeight="1" x14ac:dyDescent="0.2">
      <c r="A21" s="358" t="str">
        <f>"II. Idée générale du projet "&amp;" (max "&amp;NbCar&amp;" signes)"</f>
        <v>II. Idée générale du projet  (max 1000 signes)</v>
      </c>
      <c r="B21" s="359"/>
      <c r="C21" s="359"/>
      <c r="D21" s="359"/>
      <c r="E21" s="359"/>
      <c r="F21" s="359"/>
      <c r="G21" s="359"/>
      <c r="H21" s="359"/>
      <c r="I21" s="360"/>
      <c r="J21" s="502" t="s">
        <v>108</v>
      </c>
      <c r="K21" s="503"/>
      <c r="L21" s="503"/>
      <c r="M21" s="503"/>
      <c r="N21" s="29" t="s">
        <v>109</v>
      </c>
      <c r="O21" s="455"/>
      <c r="P21" s="456"/>
    </row>
    <row r="22" spans="1:16" ht="90.6" customHeight="1" x14ac:dyDescent="0.2">
      <c r="A22" s="450">
        <f>'Formulaire 1_Données'!A22</f>
        <v>0</v>
      </c>
      <c r="B22" s="451"/>
      <c r="C22" s="451"/>
      <c r="D22" s="451"/>
      <c r="E22" s="451"/>
      <c r="F22" s="451"/>
      <c r="G22" s="451"/>
      <c r="H22" s="451"/>
      <c r="I22" s="452"/>
      <c r="J22" s="499"/>
      <c r="K22" s="500"/>
      <c r="L22" s="500"/>
      <c r="M22" s="501"/>
      <c r="N22" s="67"/>
      <c r="O22" s="453" t="s">
        <v>72</v>
      </c>
      <c r="P22" s="454"/>
    </row>
    <row r="23" spans="1:16" ht="15" customHeight="1" x14ac:dyDescent="0.2">
      <c r="A23" s="319" t="str">
        <f>IF(LEN(A22)&lt;NbCar,"Votre résumé est de bonne longueur","Votre résumé est trop long (" &amp;LEN(A22)&amp; " caractères) &gt; merci de le synthétiser")</f>
        <v>Votre résumé est de bonne longueur</v>
      </c>
      <c r="B23" s="320"/>
      <c r="C23" s="320"/>
      <c r="D23" s="320"/>
      <c r="E23" s="320"/>
      <c r="F23" s="320"/>
      <c r="G23" s="320"/>
      <c r="H23" s="320"/>
      <c r="I23" s="321"/>
      <c r="J23" s="30"/>
      <c r="K23" s="31"/>
      <c r="L23" s="31"/>
      <c r="M23" s="31"/>
      <c r="N23" s="32"/>
      <c r="O23" s="469"/>
      <c r="P23" s="470"/>
    </row>
    <row r="24" spans="1:16" ht="12.75" customHeight="1" x14ac:dyDescent="0.2">
      <c r="A24" s="358" t="str">
        <f>"III. Partenaires impliqués "</f>
        <v xml:space="preserve">III. Partenaires impliqués </v>
      </c>
      <c r="B24" s="359"/>
      <c r="C24" s="359"/>
      <c r="D24" s="359"/>
      <c r="E24" s="359"/>
      <c r="F24" s="359"/>
      <c r="G24" s="359"/>
      <c r="H24" s="359"/>
      <c r="I24" s="360"/>
      <c r="J24" s="33"/>
      <c r="K24" s="34"/>
      <c r="L24" s="34"/>
      <c r="M24" s="34"/>
      <c r="N24" s="35"/>
      <c r="O24" s="455"/>
      <c r="P24" s="456"/>
    </row>
    <row r="25" spans="1:16" ht="12.75" customHeight="1" x14ac:dyDescent="0.2">
      <c r="A25" s="322" t="s">
        <v>74</v>
      </c>
      <c r="B25" s="178" t="s">
        <v>73</v>
      </c>
      <c r="C25" s="178" t="s">
        <v>34</v>
      </c>
      <c r="D25" s="333" t="s">
        <v>35</v>
      </c>
      <c r="E25" s="333"/>
      <c r="F25" s="333" t="s">
        <v>8</v>
      </c>
      <c r="G25" s="333"/>
      <c r="H25" s="333" t="s">
        <v>9</v>
      </c>
      <c r="I25" s="334"/>
      <c r="J25" s="420" t="s">
        <v>108</v>
      </c>
      <c r="K25" s="477"/>
      <c r="L25" s="477"/>
      <c r="M25" s="477"/>
      <c r="N25" s="36" t="s">
        <v>109</v>
      </c>
      <c r="O25" s="455"/>
      <c r="P25" s="456"/>
    </row>
    <row r="26" spans="1:16" ht="12.75" customHeight="1" x14ac:dyDescent="0.2">
      <c r="A26" s="475"/>
      <c r="B26" s="181" t="s">
        <v>233</v>
      </c>
      <c r="C26" s="181" t="s">
        <v>234</v>
      </c>
      <c r="D26" s="471" t="s">
        <v>235</v>
      </c>
      <c r="E26" s="472"/>
      <c r="F26" s="471">
        <f>'Formulaire 1_Données'!F26</f>
        <v>0</v>
      </c>
      <c r="G26" s="472"/>
      <c r="H26" s="471">
        <f>'Formulaire 1_Données'!H26</f>
        <v>0</v>
      </c>
      <c r="I26" s="472"/>
      <c r="J26" s="478"/>
      <c r="K26" s="479"/>
      <c r="L26" s="479"/>
      <c r="M26" s="480"/>
      <c r="N26" s="487"/>
      <c r="O26" s="490" t="s">
        <v>152</v>
      </c>
      <c r="P26" s="491"/>
    </row>
    <row r="27" spans="1:16" ht="12.75" x14ac:dyDescent="0.2">
      <c r="A27" s="475"/>
      <c r="B27" s="181">
        <f>'Formulaire 1_Données'!B27</f>
        <v>0</v>
      </c>
      <c r="C27" s="181">
        <f>'Formulaire 1_Données'!C27</f>
        <v>0</v>
      </c>
      <c r="D27" s="471">
        <f>'Formulaire 1_Données'!D27</f>
        <v>0</v>
      </c>
      <c r="E27" s="472"/>
      <c r="F27" s="471">
        <f>'Formulaire 1_Données'!F27</f>
        <v>0</v>
      </c>
      <c r="G27" s="472"/>
      <c r="H27" s="471">
        <f>'Formulaire 1_Données'!H27</f>
        <v>0</v>
      </c>
      <c r="I27" s="472"/>
      <c r="J27" s="481"/>
      <c r="K27" s="482"/>
      <c r="L27" s="482"/>
      <c r="M27" s="483"/>
      <c r="N27" s="488"/>
      <c r="O27" s="492"/>
      <c r="P27" s="493"/>
    </row>
    <row r="28" spans="1:16" ht="12.75" x14ac:dyDescent="0.2">
      <c r="A28" s="475"/>
      <c r="B28" s="181">
        <f>'Formulaire 1_Données'!B28</f>
        <v>0</v>
      </c>
      <c r="C28" s="181">
        <f>'Formulaire 1_Données'!C28</f>
        <v>0</v>
      </c>
      <c r="D28" s="471">
        <f>'Formulaire 1_Données'!D28</f>
        <v>0</v>
      </c>
      <c r="E28" s="472"/>
      <c r="F28" s="471">
        <f>'Formulaire 1_Données'!F28</f>
        <v>0</v>
      </c>
      <c r="G28" s="472"/>
      <c r="H28" s="471">
        <f>'Formulaire 1_Données'!H28</f>
        <v>0</v>
      </c>
      <c r="I28" s="472"/>
      <c r="J28" s="481"/>
      <c r="K28" s="482"/>
      <c r="L28" s="482"/>
      <c r="M28" s="483"/>
      <c r="N28" s="488"/>
      <c r="O28" s="492"/>
      <c r="P28" s="493"/>
    </row>
    <row r="29" spans="1:16" ht="12.75" x14ac:dyDescent="0.2">
      <c r="A29" s="475"/>
      <c r="B29" s="181">
        <f>'Formulaire 1_Données'!B29</f>
        <v>0</v>
      </c>
      <c r="C29" s="181">
        <f>'Formulaire 1_Données'!C29</f>
        <v>0</v>
      </c>
      <c r="D29" s="471">
        <f>'Formulaire 1_Données'!D29</f>
        <v>0</v>
      </c>
      <c r="E29" s="472"/>
      <c r="F29" s="471">
        <f>'Formulaire 1_Données'!F29</f>
        <v>0</v>
      </c>
      <c r="G29" s="472"/>
      <c r="H29" s="471">
        <f>'Formulaire 1_Données'!H29</f>
        <v>0</v>
      </c>
      <c r="I29" s="472"/>
      <c r="J29" s="481"/>
      <c r="K29" s="482"/>
      <c r="L29" s="482"/>
      <c r="M29" s="483"/>
      <c r="N29" s="488"/>
      <c r="O29" s="492"/>
      <c r="P29" s="493"/>
    </row>
    <row r="30" spans="1:16" ht="12.75" x14ac:dyDescent="0.2">
      <c r="A30" s="476"/>
      <c r="B30" s="181">
        <f>'Formulaire 1_Données'!B30</f>
        <v>0</v>
      </c>
      <c r="C30" s="181">
        <f>'Formulaire 1_Données'!C30</f>
        <v>0</v>
      </c>
      <c r="D30" s="471">
        <f>'Formulaire 1_Données'!D30</f>
        <v>0</v>
      </c>
      <c r="E30" s="472"/>
      <c r="F30" s="471">
        <f>'Formulaire 1_Données'!F30</f>
        <v>0</v>
      </c>
      <c r="G30" s="472"/>
      <c r="H30" s="471">
        <f>'Formulaire 1_Données'!H30</f>
        <v>0</v>
      </c>
      <c r="I30" s="472"/>
      <c r="J30" s="484"/>
      <c r="K30" s="485"/>
      <c r="L30" s="485"/>
      <c r="M30" s="486"/>
      <c r="N30" s="489"/>
      <c r="O30" s="494"/>
      <c r="P30" s="495"/>
    </row>
    <row r="31" spans="1:16" ht="15" customHeight="1" x14ac:dyDescent="0.2">
      <c r="A31" s="319" t="str">
        <f>IF(LEN(A30)&lt;NbCar,"Votre résumé est de bonne longueur","Votre résumé est trop long (" &amp;LEN(A30)&amp; " caractères) &gt; merci de le synthétiser")</f>
        <v>Votre résumé est de bonne longueur</v>
      </c>
      <c r="B31" s="320"/>
      <c r="C31" s="320"/>
      <c r="D31" s="320"/>
      <c r="E31" s="320"/>
      <c r="F31" s="320"/>
      <c r="G31" s="320"/>
      <c r="H31" s="320"/>
      <c r="I31" s="321"/>
      <c r="J31" s="30"/>
      <c r="K31" s="31"/>
      <c r="L31" s="31"/>
      <c r="M31" s="31"/>
      <c r="N31" s="32"/>
      <c r="O31" s="469"/>
      <c r="P31" s="470"/>
    </row>
    <row r="32" spans="1:16" ht="12.75" customHeight="1" x14ac:dyDescent="0.2">
      <c r="A32" s="358" t="str">
        <f>"III. Produit créé, retombées économiques et effets attendus "&amp;" (max "&amp;NbCar&amp;" signes)"</f>
        <v>III. Produit créé, retombées économiques et effets attendus  (max 1000 signes)</v>
      </c>
      <c r="B32" s="359"/>
      <c r="C32" s="359"/>
      <c r="D32" s="359"/>
      <c r="E32" s="359"/>
      <c r="F32" s="359"/>
      <c r="G32" s="359"/>
      <c r="H32" s="359"/>
      <c r="I32" s="360"/>
      <c r="J32" s="473" t="s">
        <v>108</v>
      </c>
      <c r="K32" s="474"/>
      <c r="L32" s="474"/>
      <c r="M32" s="37" t="s">
        <v>31</v>
      </c>
      <c r="N32" s="36" t="s">
        <v>116</v>
      </c>
      <c r="O32" s="455"/>
      <c r="P32" s="456"/>
    </row>
    <row r="33" spans="1:16" ht="90.6" customHeight="1" x14ac:dyDescent="0.2">
      <c r="A33" s="450">
        <f>'Formulaire 1_Données'!A33</f>
        <v>0</v>
      </c>
      <c r="B33" s="451"/>
      <c r="C33" s="451"/>
      <c r="D33" s="451"/>
      <c r="E33" s="451"/>
      <c r="F33" s="451"/>
      <c r="G33" s="451"/>
      <c r="H33" s="451"/>
      <c r="I33" s="452"/>
      <c r="J33" s="457"/>
      <c r="K33" s="458"/>
      <c r="L33" s="459"/>
      <c r="M33" s="68"/>
      <c r="N33" s="68"/>
      <c r="O33" s="453" t="s">
        <v>75</v>
      </c>
      <c r="P33" s="454"/>
    </row>
    <row r="34" spans="1:16" ht="15" customHeight="1" x14ac:dyDescent="0.2">
      <c r="A34" s="319" t="str">
        <f>IF(LEN(A33)&lt;NbCar,"Votre résumé est de bonne longueur","Votre résumé est trop long (" &amp;LEN(A33)&amp; " caractères) &gt; merci de le synthétiser")</f>
        <v>Votre résumé est de bonne longueur</v>
      </c>
      <c r="B34" s="320"/>
      <c r="C34" s="320"/>
      <c r="D34" s="320"/>
      <c r="E34" s="320"/>
      <c r="F34" s="320"/>
      <c r="G34" s="320"/>
      <c r="H34" s="320"/>
      <c r="I34" s="321"/>
      <c r="J34" s="15"/>
      <c r="K34" s="15"/>
      <c r="L34" s="15"/>
      <c r="M34" s="15"/>
      <c r="N34" s="15"/>
      <c r="O34" s="439"/>
      <c r="P34" s="440"/>
    </row>
    <row r="35" spans="1:16" ht="12.75" customHeight="1" x14ac:dyDescent="0.2">
      <c r="A35" s="358" t="str">
        <f>"IV. Lien avec les objectifs du programme ECOPROX "</f>
        <v xml:space="preserve">IV. Lien avec les objectifs du programme ECOPROX </v>
      </c>
      <c r="B35" s="359"/>
      <c r="C35" s="359"/>
      <c r="D35" s="359"/>
      <c r="E35" s="359"/>
      <c r="F35" s="359"/>
      <c r="G35" s="359"/>
      <c r="H35" s="359"/>
      <c r="I35" s="360"/>
      <c r="J35" s="464" t="s">
        <v>108</v>
      </c>
      <c r="K35" s="465"/>
      <c r="L35" s="465"/>
      <c r="M35" s="462" t="s">
        <v>109</v>
      </c>
      <c r="N35" s="463"/>
      <c r="O35" s="455"/>
      <c r="P35" s="456"/>
    </row>
    <row r="36" spans="1:16" ht="25.5" customHeight="1" x14ac:dyDescent="0.2">
      <c r="A36" s="450">
        <f>'Formulaire 1_Données'!A36</f>
        <v>0</v>
      </c>
      <c r="B36" s="451"/>
      <c r="C36" s="451"/>
      <c r="D36" s="451"/>
      <c r="E36" s="451"/>
      <c r="F36" s="451"/>
      <c r="G36" s="451"/>
      <c r="H36" s="451"/>
      <c r="I36" s="452"/>
      <c r="J36" s="457"/>
      <c r="K36" s="458"/>
      <c r="L36" s="459"/>
      <c r="M36" s="460"/>
      <c r="N36" s="461"/>
      <c r="O36" s="453" t="s">
        <v>156</v>
      </c>
      <c r="P36" s="454"/>
    </row>
    <row r="37" spans="1:16" ht="12.75" customHeight="1" x14ac:dyDescent="0.2">
      <c r="A37" s="358" t="str">
        <f>"V. Pourquoi soutenir votre projet? "&amp;" (max "&amp;NbCar&amp;" signes)"</f>
        <v>V. Pourquoi soutenir votre projet?  (max 1000 signes)</v>
      </c>
      <c r="B37" s="359"/>
      <c r="C37" s="359"/>
      <c r="D37" s="359"/>
      <c r="E37" s="359"/>
      <c r="F37" s="359"/>
      <c r="G37" s="359"/>
      <c r="H37" s="359"/>
      <c r="I37" s="360"/>
      <c r="J37" s="466" t="s">
        <v>108</v>
      </c>
      <c r="K37" s="467"/>
      <c r="L37" s="467"/>
      <c r="M37" s="468"/>
      <c r="N37" s="38" t="s">
        <v>128</v>
      </c>
      <c r="O37" s="455"/>
      <c r="P37" s="456"/>
    </row>
    <row r="38" spans="1:16" ht="105" customHeight="1" x14ac:dyDescent="0.2">
      <c r="A38" s="450">
        <f>'Formulaire 1_Données'!A38</f>
        <v>0</v>
      </c>
      <c r="B38" s="451"/>
      <c r="C38" s="451"/>
      <c r="D38" s="451"/>
      <c r="E38" s="451"/>
      <c r="F38" s="451"/>
      <c r="G38" s="451"/>
      <c r="H38" s="451"/>
      <c r="I38" s="452"/>
      <c r="J38" s="457"/>
      <c r="K38" s="458"/>
      <c r="L38" s="458"/>
      <c r="M38" s="459"/>
      <c r="N38" s="68"/>
      <c r="O38" s="453" t="s">
        <v>151</v>
      </c>
      <c r="P38" s="454"/>
    </row>
    <row r="39" spans="1:16" ht="15" customHeight="1" x14ac:dyDescent="0.2">
      <c r="A39" s="319" t="str">
        <f>IF(LEN(A38)&lt;NbCar,"Votre résumé est de bonne longueur","Votre résumé est trop long (" &amp;LEN(A38)&amp; " caractères) &gt; merci de le synthétiser")</f>
        <v>Votre résumé est de bonne longueur</v>
      </c>
      <c r="B39" s="320"/>
      <c r="C39" s="320"/>
      <c r="D39" s="320"/>
      <c r="E39" s="320"/>
      <c r="F39" s="320"/>
      <c r="G39" s="320"/>
      <c r="H39" s="320"/>
      <c r="I39" s="321"/>
      <c r="J39" s="15"/>
      <c r="K39" s="15"/>
      <c r="L39" s="15"/>
      <c r="M39" s="15"/>
      <c r="N39" s="15"/>
      <c r="O39" s="439"/>
      <c r="P39" s="440"/>
    </row>
    <row r="40" spans="1:16" ht="15" customHeight="1" x14ac:dyDescent="0.2">
      <c r="A40" s="350" t="s">
        <v>159</v>
      </c>
      <c r="B40" s="351"/>
      <c r="C40" s="351"/>
      <c r="D40" s="351"/>
      <c r="E40" s="351"/>
      <c r="F40" s="351"/>
      <c r="G40" s="351"/>
      <c r="H40" s="351"/>
      <c r="I40" s="352"/>
      <c r="J40" s="42"/>
      <c r="K40" s="43"/>
      <c r="L40" s="43"/>
      <c r="M40" s="43"/>
      <c r="N40" s="44"/>
      <c r="O40" s="441"/>
      <c r="P40" s="442"/>
    </row>
    <row r="41" spans="1:16" ht="15" customHeight="1" x14ac:dyDescent="0.2">
      <c r="A41" s="374" t="s">
        <v>286</v>
      </c>
      <c r="B41" s="375"/>
      <c r="C41" s="375"/>
      <c r="D41" s="375"/>
      <c r="E41" s="375"/>
      <c r="F41" s="375"/>
      <c r="G41" s="375"/>
      <c r="H41" s="375"/>
      <c r="I41" s="376"/>
      <c r="J41" s="201"/>
      <c r="K41" s="202"/>
      <c r="L41" s="202"/>
      <c r="M41" s="202"/>
      <c r="N41" s="203"/>
      <c r="O41" s="78"/>
      <c r="P41" s="79"/>
    </row>
    <row r="42" spans="1:16" ht="81.75" customHeight="1" x14ac:dyDescent="0.2">
      <c r="A42" s="445">
        <f>'Formulaire 1_Données'!A42:I42</f>
        <v>0</v>
      </c>
      <c r="B42" s="411"/>
      <c r="C42" s="411"/>
      <c r="D42" s="411"/>
      <c r="E42" s="411"/>
      <c r="F42" s="411"/>
      <c r="G42" s="411"/>
      <c r="H42" s="411"/>
      <c r="I42" s="446"/>
      <c r="J42" s="447"/>
      <c r="K42" s="448"/>
      <c r="L42" s="448"/>
      <c r="M42" s="449"/>
      <c r="N42" s="67" t="s">
        <v>110</v>
      </c>
      <c r="O42" s="443"/>
      <c r="P42" s="444"/>
    </row>
    <row r="43" spans="1:16" ht="18.75" customHeight="1" x14ac:dyDescent="0.2">
      <c r="A43" s="377" t="str">
        <f>IF(LEN(A42)&lt;NbCar,"Votre résumé est de bonne longueur","Votre résumé est trop long (" &amp;LEN(A42)&amp; " caractères) &gt; merci de le synthétiser")</f>
        <v>Votre résumé est de bonne longueur</v>
      </c>
      <c r="B43" s="378"/>
      <c r="C43" s="378"/>
      <c r="D43" s="378"/>
      <c r="E43" s="378"/>
      <c r="F43" s="378"/>
      <c r="G43" s="378"/>
      <c r="H43" s="378"/>
      <c r="I43" s="379"/>
      <c r="J43" s="39"/>
      <c r="K43" s="40"/>
      <c r="L43" s="40"/>
      <c r="M43" s="40"/>
      <c r="N43" s="41"/>
      <c r="O43" s="550" t="s">
        <v>164</v>
      </c>
      <c r="P43" s="551"/>
    </row>
    <row r="44" spans="1:16" ht="15" customHeight="1" x14ac:dyDescent="0.2">
      <c r="A44" s="361" t="s">
        <v>159</v>
      </c>
      <c r="B44" s="362"/>
      <c r="C44" s="362"/>
      <c r="D44" s="362"/>
      <c r="E44" s="362"/>
      <c r="F44" s="362"/>
      <c r="G44" s="362"/>
      <c r="H44" s="362"/>
      <c r="I44" s="363"/>
      <c r="J44" s="547" t="s">
        <v>108</v>
      </c>
      <c r="K44" s="548"/>
      <c r="L44" s="548"/>
      <c r="M44" s="549"/>
      <c r="N44" s="38" t="s">
        <v>128</v>
      </c>
      <c r="O44" s="552"/>
      <c r="P44" s="553"/>
    </row>
    <row r="45" spans="1:16" ht="15" customHeight="1" x14ac:dyDescent="0.2">
      <c r="A45" s="374" t="s">
        <v>163</v>
      </c>
      <c r="B45" s="375"/>
      <c r="C45" s="375"/>
      <c r="D45" s="375"/>
      <c r="E45" s="375"/>
      <c r="F45" s="375"/>
      <c r="G45" s="375"/>
      <c r="H45" s="375"/>
      <c r="I45" s="376"/>
      <c r="J45" s="554"/>
      <c r="K45" s="554"/>
      <c r="L45" s="554"/>
      <c r="M45" s="554"/>
      <c r="N45" s="555" t="s">
        <v>168</v>
      </c>
      <c r="O45" s="552"/>
      <c r="P45" s="553"/>
    </row>
    <row r="46" spans="1:16" ht="15" customHeight="1" x14ac:dyDescent="0.2">
      <c r="A46" s="54" t="s">
        <v>161</v>
      </c>
      <c r="B46" s="264" t="s">
        <v>160</v>
      </c>
      <c r="C46" s="240"/>
      <c r="D46" s="235" t="s">
        <v>84</v>
      </c>
      <c r="E46" s="265"/>
      <c r="F46" s="265"/>
      <c r="G46" s="265"/>
      <c r="H46" s="265"/>
      <c r="I46" s="233"/>
      <c r="J46" s="554"/>
      <c r="K46" s="554"/>
      <c r="L46" s="554"/>
      <c r="M46" s="554"/>
      <c r="N46" s="555"/>
      <c r="O46" s="552"/>
      <c r="P46" s="553"/>
    </row>
    <row r="47" spans="1:16" ht="15" customHeight="1" x14ac:dyDescent="0.2">
      <c r="A47" s="87"/>
      <c r="B47" s="80"/>
      <c r="C47" s="81"/>
      <c r="D47" s="236">
        <v>2022</v>
      </c>
      <c r="E47" s="236"/>
      <c r="F47" s="237">
        <v>2023</v>
      </c>
      <c r="G47" s="238"/>
      <c r="H47" s="85">
        <v>2024</v>
      </c>
      <c r="I47" s="85"/>
      <c r="J47" s="554"/>
      <c r="K47" s="554"/>
      <c r="L47" s="554"/>
      <c r="M47" s="554"/>
      <c r="N47" s="555"/>
      <c r="O47" s="552"/>
      <c r="P47" s="553"/>
    </row>
    <row r="48" spans="1:16" ht="15" customHeight="1" x14ac:dyDescent="0.2">
      <c r="A48" s="87"/>
      <c r="B48" s="83"/>
      <c r="C48" s="84"/>
      <c r="D48" s="434">
        <f>SUM(D49:E58)</f>
        <v>0</v>
      </c>
      <c r="E48" s="434"/>
      <c r="F48" s="435">
        <f>SUM(F49:G58)</f>
        <v>0</v>
      </c>
      <c r="G48" s="436"/>
      <c r="H48" s="432">
        <f>SUM(H49:I58)</f>
        <v>0</v>
      </c>
      <c r="I48" s="433"/>
      <c r="J48" s="554"/>
      <c r="K48" s="554"/>
      <c r="L48" s="554"/>
      <c r="M48" s="554"/>
      <c r="N48" s="555"/>
      <c r="O48" s="552"/>
      <c r="P48" s="553"/>
    </row>
    <row r="49" spans="1:16" ht="15" customHeight="1" x14ac:dyDescent="0.2">
      <c r="A49" s="87"/>
      <c r="B49" s="437">
        <f>'Formulaire 1_Données'!B61</f>
        <v>0</v>
      </c>
      <c r="C49" s="397"/>
      <c r="D49" s="438">
        <f>'Formulaire 1_Données'!D61</f>
        <v>0</v>
      </c>
      <c r="E49" s="429"/>
      <c r="F49" s="438">
        <f>'Formulaire 1_Données'!F61</f>
        <v>0</v>
      </c>
      <c r="G49" s="429"/>
      <c r="H49" s="438">
        <f>'Formulaire 1_Données'!H61</f>
        <v>0</v>
      </c>
      <c r="I49" s="429"/>
      <c r="J49" s="554"/>
      <c r="K49" s="554"/>
      <c r="L49" s="554"/>
      <c r="M49" s="554"/>
      <c r="N49" s="555"/>
      <c r="O49" s="552"/>
      <c r="P49" s="553"/>
    </row>
    <row r="50" spans="1:16" ht="15" customHeight="1" x14ac:dyDescent="0.2">
      <c r="A50" s="87"/>
      <c r="B50" s="437">
        <f>'Formulaire 1_Données'!B62</f>
        <v>0</v>
      </c>
      <c r="C50" s="397"/>
      <c r="D50" s="438">
        <f>'Formulaire 1_Données'!D62</f>
        <v>0</v>
      </c>
      <c r="E50" s="429"/>
      <c r="F50" s="438">
        <f>'Formulaire 1_Données'!F62</f>
        <v>0</v>
      </c>
      <c r="G50" s="429"/>
      <c r="H50" s="438">
        <f>'Formulaire 1_Données'!H62</f>
        <v>0</v>
      </c>
      <c r="I50" s="429"/>
      <c r="J50" s="554"/>
      <c r="K50" s="554"/>
      <c r="L50" s="554"/>
      <c r="M50" s="554"/>
      <c r="N50" s="555"/>
      <c r="O50" s="552"/>
      <c r="P50" s="553"/>
    </row>
    <row r="51" spans="1:16" ht="15" customHeight="1" x14ac:dyDescent="0.2">
      <c r="A51" s="87"/>
      <c r="B51" s="437">
        <f>'Formulaire 1_Données'!B63</f>
        <v>0</v>
      </c>
      <c r="C51" s="397"/>
      <c r="D51" s="438">
        <f>'Formulaire 1_Données'!D63</f>
        <v>0</v>
      </c>
      <c r="E51" s="429"/>
      <c r="F51" s="438">
        <f>'Formulaire 1_Données'!F63</f>
        <v>0</v>
      </c>
      <c r="G51" s="429"/>
      <c r="H51" s="438">
        <f>'Formulaire 1_Données'!H63</f>
        <v>0</v>
      </c>
      <c r="I51" s="429"/>
      <c r="J51" s="554"/>
      <c r="K51" s="554"/>
      <c r="L51" s="554"/>
      <c r="M51" s="554"/>
      <c r="N51" s="555"/>
      <c r="O51" s="552"/>
      <c r="P51" s="553"/>
    </row>
    <row r="52" spans="1:16" ht="15" customHeight="1" x14ac:dyDescent="0.2">
      <c r="A52" s="87"/>
      <c r="B52" s="437">
        <f>'Formulaire 1_Données'!B64</f>
        <v>0</v>
      </c>
      <c r="C52" s="397"/>
      <c r="D52" s="438">
        <f>'Formulaire 1_Données'!D64</f>
        <v>0</v>
      </c>
      <c r="E52" s="429"/>
      <c r="F52" s="438">
        <f>'Formulaire 1_Données'!F64</f>
        <v>0</v>
      </c>
      <c r="G52" s="429"/>
      <c r="H52" s="438">
        <f>'Formulaire 1_Données'!H64</f>
        <v>0</v>
      </c>
      <c r="I52" s="429"/>
      <c r="J52" s="554"/>
      <c r="K52" s="554"/>
      <c r="L52" s="554"/>
      <c r="M52" s="554"/>
      <c r="N52" s="555"/>
      <c r="O52" s="552"/>
      <c r="P52" s="553"/>
    </row>
    <row r="53" spans="1:16" ht="15" customHeight="1" x14ac:dyDescent="0.2">
      <c r="A53" s="87"/>
      <c r="B53" s="437">
        <f>'Formulaire 1_Données'!B65</f>
        <v>0</v>
      </c>
      <c r="C53" s="397"/>
      <c r="D53" s="438">
        <f>'Formulaire 1_Données'!D65</f>
        <v>0</v>
      </c>
      <c r="E53" s="429"/>
      <c r="F53" s="438">
        <f>'Formulaire 1_Données'!F65</f>
        <v>0</v>
      </c>
      <c r="G53" s="429"/>
      <c r="H53" s="438">
        <f>'Formulaire 1_Données'!H65</f>
        <v>0</v>
      </c>
      <c r="I53" s="429"/>
      <c r="J53" s="554"/>
      <c r="K53" s="554"/>
      <c r="L53" s="554"/>
      <c r="M53" s="554"/>
      <c r="N53" s="555"/>
      <c r="O53" s="552"/>
      <c r="P53" s="553"/>
    </row>
    <row r="54" spans="1:16" ht="15" customHeight="1" x14ac:dyDescent="0.2">
      <c r="A54" s="87"/>
      <c r="B54" s="437">
        <f>'Formulaire 1_Données'!B66</f>
        <v>0</v>
      </c>
      <c r="C54" s="397"/>
      <c r="D54" s="438">
        <f>'Formulaire 1_Données'!D66</f>
        <v>0</v>
      </c>
      <c r="E54" s="429"/>
      <c r="F54" s="438">
        <f>'Formulaire 1_Données'!F66</f>
        <v>0</v>
      </c>
      <c r="G54" s="429"/>
      <c r="H54" s="438">
        <f>'Formulaire 1_Données'!H66</f>
        <v>0</v>
      </c>
      <c r="I54" s="429"/>
      <c r="J54" s="554"/>
      <c r="K54" s="554"/>
      <c r="L54" s="554"/>
      <c r="M54" s="554"/>
      <c r="N54" s="555"/>
      <c r="O54" s="559"/>
      <c r="P54" s="560"/>
    </row>
    <row r="55" spans="1:16" ht="15" customHeight="1" x14ac:dyDescent="0.2">
      <c r="A55" s="87"/>
      <c r="B55" s="437">
        <f>'Formulaire 1_Données'!B67</f>
        <v>0</v>
      </c>
      <c r="C55" s="397"/>
      <c r="D55" s="438">
        <f>'Formulaire 1_Données'!D67</f>
        <v>0</v>
      </c>
      <c r="E55" s="429"/>
      <c r="F55" s="438">
        <f>'Formulaire 1_Données'!F67</f>
        <v>0</v>
      </c>
      <c r="G55" s="429"/>
      <c r="H55" s="438">
        <f>'Formulaire 1_Données'!H67</f>
        <v>0</v>
      </c>
      <c r="I55" s="429"/>
      <c r="J55" s="554"/>
      <c r="K55" s="554"/>
      <c r="L55" s="554"/>
      <c r="M55" s="554"/>
      <c r="N55" s="555"/>
      <c r="O55" s="550" t="s">
        <v>165</v>
      </c>
      <c r="P55" s="551"/>
    </row>
    <row r="56" spans="1:16" ht="15" customHeight="1" x14ac:dyDescent="0.2">
      <c r="A56" s="87"/>
      <c r="B56" s="437">
        <f>'Formulaire 1_Données'!B68</f>
        <v>0</v>
      </c>
      <c r="C56" s="397"/>
      <c r="D56" s="438">
        <f>'Formulaire 1_Données'!D68</f>
        <v>0</v>
      </c>
      <c r="E56" s="429"/>
      <c r="F56" s="438">
        <f>'Formulaire 1_Données'!F68</f>
        <v>0</v>
      </c>
      <c r="G56" s="429"/>
      <c r="H56" s="438">
        <f>'Formulaire 1_Données'!H68</f>
        <v>0</v>
      </c>
      <c r="I56" s="429"/>
      <c r="J56" s="554"/>
      <c r="K56" s="554"/>
      <c r="L56" s="554"/>
      <c r="M56" s="554"/>
      <c r="N56" s="555"/>
      <c r="O56" s="552"/>
      <c r="P56" s="553"/>
    </row>
    <row r="57" spans="1:16" ht="15" customHeight="1" x14ac:dyDescent="0.2">
      <c r="A57" s="87"/>
      <c r="B57" s="437">
        <f>'Formulaire 1_Données'!B69</f>
        <v>0</v>
      </c>
      <c r="C57" s="397"/>
      <c r="D57" s="438">
        <f>'Formulaire 1_Données'!D69</f>
        <v>0</v>
      </c>
      <c r="E57" s="429"/>
      <c r="F57" s="438">
        <f>'Formulaire 1_Données'!F69</f>
        <v>0</v>
      </c>
      <c r="G57" s="429"/>
      <c r="H57" s="438">
        <f>'Formulaire 1_Données'!H69</f>
        <v>0</v>
      </c>
      <c r="I57" s="429"/>
      <c r="J57" s="554"/>
      <c r="K57" s="554"/>
      <c r="L57" s="554"/>
      <c r="M57" s="554"/>
      <c r="N57" s="555"/>
      <c r="O57" s="552"/>
      <c r="P57" s="553"/>
    </row>
    <row r="58" spans="1:16" ht="15" customHeight="1" x14ac:dyDescent="0.2">
      <c r="A58" s="88"/>
      <c r="B58" s="430">
        <f>'Formulaire 1_Données'!B70</f>
        <v>0</v>
      </c>
      <c r="C58" s="431"/>
      <c r="D58" s="438">
        <f>'Formulaire 1_Données'!D70</f>
        <v>0</v>
      </c>
      <c r="E58" s="429"/>
      <c r="F58" s="438">
        <f>'Formulaire 1_Données'!F70</f>
        <v>0</v>
      </c>
      <c r="G58" s="429"/>
      <c r="H58" s="438">
        <f>'Formulaire 1_Données'!H70</f>
        <v>0</v>
      </c>
      <c r="I58" s="429"/>
      <c r="J58" s="554"/>
      <c r="K58" s="554"/>
      <c r="L58" s="554"/>
      <c r="M58" s="554"/>
      <c r="N58" s="555"/>
      <c r="O58" s="552"/>
      <c r="P58" s="553"/>
    </row>
    <row r="59" spans="1:16" ht="15" customHeight="1" x14ac:dyDescent="0.2">
      <c r="A59" s="54" t="s">
        <v>162</v>
      </c>
      <c r="B59" s="264" t="s">
        <v>160</v>
      </c>
      <c r="C59" s="240"/>
      <c r="D59" s="235" t="s">
        <v>84</v>
      </c>
      <c r="E59" s="265"/>
      <c r="F59" s="265"/>
      <c r="G59" s="265"/>
      <c r="H59" s="265"/>
      <c r="I59" s="233"/>
      <c r="J59" s="554"/>
      <c r="K59" s="554"/>
      <c r="L59" s="554"/>
      <c r="M59" s="554"/>
      <c r="N59" s="555"/>
      <c r="O59" s="552"/>
      <c r="P59" s="553"/>
    </row>
    <row r="60" spans="1:16" ht="15" customHeight="1" x14ac:dyDescent="0.2">
      <c r="A60" s="87"/>
      <c r="B60" s="86"/>
      <c r="C60" s="81"/>
      <c r="D60" s="236">
        <v>2022</v>
      </c>
      <c r="E60" s="236"/>
      <c r="F60" s="237">
        <v>2023</v>
      </c>
      <c r="G60" s="238"/>
      <c r="H60" s="85">
        <v>2024</v>
      </c>
      <c r="I60" s="85"/>
      <c r="J60" s="554"/>
      <c r="K60" s="554"/>
      <c r="L60" s="554"/>
      <c r="M60" s="554"/>
      <c r="N60" s="555"/>
      <c r="O60" s="552"/>
      <c r="P60" s="553"/>
    </row>
    <row r="61" spans="1:16" ht="15" customHeight="1" x14ac:dyDescent="0.2">
      <c r="A61" s="87"/>
      <c r="B61" s="82"/>
      <c r="C61" s="84"/>
      <c r="D61" s="434">
        <f>SUM(D62:E71)</f>
        <v>0</v>
      </c>
      <c r="E61" s="434"/>
      <c r="F61" s="435">
        <f>SUM(F62:G71)</f>
        <v>0</v>
      </c>
      <c r="G61" s="436"/>
      <c r="H61" s="432">
        <f>SUM(H62:I71)</f>
        <v>0</v>
      </c>
      <c r="I61" s="433"/>
      <c r="J61" s="554"/>
      <c r="K61" s="554"/>
      <c r="L61" s="554"/>
      <c r="M61" s="554"/>
      <c r="N61" s="555"/>
      <c r="O61" s="552"/>
      <c r="P61" s="553"/>
    </row>
    <row r="62" spans="1:16" ht="15" customHeight="1" x14ac:dyDescent="0.2">
      <c r="A62" s="87"/>
      <c r="B62" s="397">
        <f>'Formulaire 1_Données'!B61</f>
        <v>0</v>
      </c>
      <c r="C62" s="397"/>
      <c r="D62" s="429">
        <f>'Formulaire 1_Données'!D61</f>
        <v>0</v>
      </c>
      <c r="E62" s="429"/>
      <c r="F62" s="429">
        <f>'Formulaire 1_Données'!F61</f>
        <v>0</v>
      </c>
      <c r="G62" s="429"/>
      <c r="H62" s="429">
        <f>'Formulaire 1_Données'!H61</f>
        <v>0</v>
      </c>
      <c r="I62" s="429"/>
      <c r="J62" s="554"/>
      <c r="K62" s="554"/>
      <c r="L62" s="554"/>
      <c r="M62" s="554"/>
      <c r="N62" s="555"/>
      <c r="O62" s="552"/>
      <c r="P62" s="553"/>
    </row>
    <row r="63" spans="1:16" ht="15" customHeight="1" x14ac:dyDescent="0.2">
      <c r="A63" s="87"/>
      <c r="B63" s="397">
        <f>'Formulaire 1_Données'!B62</f>
        <v>0</v>
      </c>
      <c r="C63" s="397"/>
      <c r="D63" s="429">
        <f>'Formulaire 1_Données'!D62</f>
        <v>0</v>
      </c>
      <c r="E63" s="429"/>
      <c r="F63" s="429">
        <f>'Formulaire 1_Données'!F62</f>
        <v>0</v>
      </c>
      <c r="G63" s="429"/>
      <c r="H63" s="429">
        <f>'Formulaire 1_Données'!H62</f>
        <v>0</v>
      </c>
      <c r="I63" s="429"/>
      <c r="J63" s="554"/>
      <c r="K63" s="554"/>
      <c r="L63" s="554"/>
      <c r="M63" s="554"/>
      <c r="N63" s="555"/>
      <c r="O63" s="552"/>
      <c r="P63" s="553"/>
    </row>
    <row r="64" spans="1:16" ht="15" customHeight="1" x14ac:dyDescent="0.2">
      <c r="A64" s="87"/>
      <c r="B64" s="397">
        <f>'Formulaire 1_Données'!B63</f>
        <v>0</v>
      </c>
      <c r="C64" s="397"/>
      <c r="D64" s="429">
        <f>'Formulaire 1_Données'!D63</f>
        <v>0</v>
      </c>
      <c r="E64" s="429"/>
      <c r="F64" s="429">
        <f>'Formulaire 1_Données'!F63</f>
        <v>0</v>
      </c>
      <c r="G64" s="429"/>
      <c r="H64" s="429">
        <f>'Formulaire 1_Données'!H63</f>
        <v>0</v>
      </c>
      <c r="I64" s="429"/>
      <c r="J64" s="554"/>
      <c r="K64" s="554"/>
      <c r="L64" s="554"/>
      <c r="M64" s="554"/>
      <c r="N64" s="555"/>
      <c r="O64" s="552"/>
      <c r="P64" s="553"/>
    </row>
    <row r="65" spans="1:16" ht="15" customHeight="1" x14ac:dyDescent="0.2">
      <c r="A65" s="87"/>
      <c r="B65" s="397">
        <f>'Formulaire 1_Données'!B64</f>
        <v>0</v>
      </c>
      <c r="C65" s="397"/>
      <c r="D65" s="429">
        <f>'Formulaire 1_Données'!D64</f>
        <v>0</v>
      </c>
      <c r="E65" s="429"/>
      <c r="F65" s="429">
        <f>'Formulaire 1_Données'!F64</f>
        <v>0</v>
      </c>
      <c r="G65" s="429"/>
      <c r="H65" s="429">
        <f>'Formulaire 1_Données'!H64</f>
        <v>0</v>
      </c>
      <c r="I65" s="429"/>
      <c r="J65" s="554"/>
      <c r="K65" s="554"/>
      <c r="L65" s="554"/>
      <c r="M65" s="554"/>
      <c r="N65" s="555"/>
      <c r="O65" s="552"/>
      <c r="P65" s="553"/>
    </row>
    <row r="66" spans="1:16" ht="12.75" x14ac:dyDescent="0.2">
      <c r="A66" s="87"/>
      <c r="B66" s="397">
        <f>'Formulaire 1_Données'!B65</f>
        <v>0</v>
      </c>
      <c r="C66" s="397"/>
      <c r="D66" s="429">
        <f>'Formulaire 1_Données'!D65</f>
        <v>0</v>
      </c>
      <c r="E66" s="429"/>
      <c r="F66" s="429">
        <f>'Formulaire 1_Données'!F65</f>
        <v>0</v>
      </c>
      <c r="G66" s="429"/>
      <c r="H66" s="429">
        <f>'Formulaire 1_Données'!H65</f>
        <v>0</v>
      </c>
      <c r="I66" s="429"/>
      <c r="J66" s="554"/>
      <c r="K66" s="554"/>
      <c r="L66" s="554"/>
      <c r="M66" s="554"/>
      <c r="N66" s="555"/>
      <c r="O66" s="552"/>
      <c r="P66" s="553"/>
    </row>
    <row r="67" spans="1:16" ht="15" customHeight="1" x14ac:dyDescent="0.2">
      <c r="A67" s="87"/>
      <c r="B67" s="397">
        <f>'Formulaire 1_Données'!B66</f>
        <v>0</v>
      </c>
      <c r="C67" s="397"/>
      <c r="D67" s="429">
        <f>'Formulaire 1_Données'!D66</f>
        <v>0</v>
      </c>
      <c r="E67" s="429"/>
      <c r="F67" s="429">
        <f>'Formulaire 1_Données'!F66</f>
        <v>0</v>
      </c>
      <c r="G67" s="429"/>
      <c r="H67" s="429">
        <f>'Formulaire 1_Données'!H66</f>
        <v>0</v>
      </c>
      <c r="I67" s="429"/>
      <c r="J67" s="554"/>
      <c r="K67" s="554"/>
      <c r="L67" s="554"/>
      <c r="M67" s="554"/>
      <c r="N67" s="555"/>
      <c r="O67" s="552"/>
      <c r="P67" s="553"/>
    </row>
    <row r="68" spans="1:16" ht="15" customHeight="1" x14ac:dyDescent="0.2">
      <c r="A68" s="87"/>
      <c r="B68" s="397">
        <f>'Formulaire 1_Données'!B67</f>
        <v>0</v>
      </c>
      <c r="C68" s="397"/>
      <c r="D68" s="429">
        <f>'Formulaire 1_Données'!D67</f>
        <v>0</v>
      </c>
      <c r="E68" s="429"/>
      <c r="F68" s="429">
        <f>'Formulaire 1_Données'!F67</f>
        <v>0</v>
      </c>
      <c r="G68" s="429"/>
      <c r="H68" s="429">
        <f>'Formulaire 1_Données'!H67</f>
        <v>0</v>
      </c>
      <c r="I68" s="429"/>
      <c r="J68" s="51"/>
      <c r="K68" s="52"/>
      <c r="L68" s="52"/>
      <c r="M68" s="52"/>
      <c r="N68" s="53"/>
      <c r="O68" s="92"/>
      <c r="P68" s="93"/>
    </row>
    <row r="69" spans="1:16" ht="15" customHeight="1" x14ac:dyDescent="0.2">
      <c r="A69" s="87"/>
      <c r="B69" s="397">
        <f>'Formulaire 1_Données'!B68</f>
        <v>0</v>
      </c>
      <c r="C69" s="397"/>
      <c r="D69" s="429">
        <f>'Formulaire 1_Données'!D68</f>
        <v>0</v>
      </c>
      <c r="E69" s="429"/>
      <c r="F69" s="429">
        <f>'Formulaire 1_Données'!F68</f>
        <v>0</v>
      </c>
      <c r="G69" s="429"/>
      <c r="H69" s="429">
        <f>'Formulaire 1_Données'!H68</f>
        <v>0</v>
      </c>
      <c r="I69" s="429"/>
      <c r="J69" s="48"/>
      <c r="K69" s="49"/>
      <c r="L69" s="49"/>
      <c r="M69" s="49"/>
      <c r="N69" s="50"/>
      <c r="O69" s="546"/>
      <c r="P69" s="510"/>
    </row>
    <row r="70" spans="1:16" ht="30" customHeight="1" x14ac:dyDescent="0.2">
      <c r="A70" s="87"/>
      <c r="B70" s="397">
        <f>'Formulaire 1_Données'!B69</f>
        <v>0</v>
      </c>
      <c r="C70" s="397"/>
      <c r="D70" s="429">
        <f>'Formulaire 1_Données'!D69</f>
        <v>0</v>
      </c>
      <c r="E70" s="429"/>
      <c r="F70" s="429">
        <f>'Formulaire 1_Données'!F69</f>
        <v>0</v>
      </c>
      <c r="G70" s="429"/>
      <c r="H70" s="429">
        <f>'Formulaire 1_Données'!H69</f>
        <v>0</v>
      </c>
      <c r="I70" s="429"/>
      <c r="J70" s="51"/>
      <c r="K70" s="52"/>
      <c r="L70" s="52"/>
      <c r="M70" s="52"/>
      <c r="N70" s="53"/>
      <c r="O70" s="524"/>
      <c r="P70" s="525"/>
    </row>
    <row r="71" spans="1:16" ht="12.75" customHeight="1" x14ac:dyDescent="0.2">
      <c r="A71" s="88"/>
      <c r="B71" s="397">
        <f>'Formulaire 1_Données'!B70</f>
        <v>0</v>
      </c>
      <c r="C71" s="397"/>
      <c r="D71" s="429">
        <f>'Formulaire 1_Données'!D70</f>
        <v>0</v>
      </c>
      <c r="E71" s="429"/>
      <c r="F71" s="429">
        <f>'Formulaire 1_Données'!F70</f>
        <v>0</v>
      </c>
      <c r="G71" s="429"/>
      <c r="H71" s="429">
        <f>'Formulaire 1_Données'!H70</f>
        <v>0</v>
      </c>
      <c r="I71" s="429"/>
      <c r="J71" s="417" t="s">
        <v>108</v>
      </c>
      <c r="K71" s="418"/>
      <c r="L71" s="419"/>
      <c r="M71" s="426" t="s">
        <v>132</v>
      </c>
      <c r="N71" s="578" t="e">
        <f>D113/(D76+F76)</f>
        <v>#DIV/0!</v>
      </c>
      <c r="O71" s="561" t="s">
        <v>166</v>
      </c>
      <c r="P71" s="562"/>
    </row>
    <row r="72" spans="1:16" ht="12.75" customHeight="1" x14ac:dyDescent="0.2">
      <c r="A72" s="89"/>
      <c r="B72" s="90"/>
      <c r="C72" s="90"/>
      <c r="D72" s="91"/>
      <c r="E72" s="91"/>
      <c r="F72" s="91"/>
      <c r="G72" s="91"/>
      <c r="H72" s="91"/>
      <c r="I72" s="91"/>
      <c r="J72" s="420"/>
      <c r="K72" s="421"/>
      <c r="L72" s="422"/>
      <c r="M72" s="427"/>
      <c r="N72" s="579"/>
      <c r="O72" s="563"/>
      <c r="P72" s="564"/>
    </row>
    <row r="73" spans="1:16" ht="12.75" customHeight="1" x14ac:dyDescent="0.2">
      <c r="A73" s="229" t="s">
        <v>257</v>
      </c>
      <c r="B73" s="230"/>
      <c r="C73" s="230"/>
      <c r="D73" s="230"/>
      <c r="E73" s="230"/>
      <c r="F73" s="230"/>
      <c r="G73" s="230"/>
      <c r="H73" s="230"/>
      <c r="I73" s="230"/>
      <c r="J73" s="576"/>
      <c r="K73" s="576"/>
      <c r="L73" s="576"/>
      <c r="M73" s="428"/>
      <c r="N73" s="580"/>
      <c r="O73" s="563"/>
      <c r="P73" s="564"/>
    </row>
    <row r="74" spans="1:16" ht="12.75" customHeight="1" x14ac:dyDescent="0.2">
      <c r="A74" s="54" t="s">
        <v>178</v>
      </c>
      <c r="B74" s="264" t="s">
        <v>160</v>
      </c>
      <c r="C74" s="240"/>
      <c r="D74" s="235" t="s">
        <v>84</v>
      </c>
      <c r="E74" s="265"/>
      <c r="F74" s="265"/>
      <c r="G74" s="265"/>
      <c r="H74" s="266"/>
      <c r="I74" s="242"/>
      <c r="J74" s="577"/>
      <c r="K74" s="577"/>
      <c r="L74" s="577"/>
      <c r="M74" s="426" t="s">
        <v>133</v>
      </c>
      <c r="N74" s="423"/>
      <c r="O74" s="563"/>
      <c r="P74" s="564"/>
    </row>
    <row r="75" spans="1:16" ht="12.75" x14ac:dyDescent="0.2">
      <c r="A75" s="87"/>
      <c r="B75" s="86"/>
      <c r="C75" s="81"/>
      <c r="D75" s="236">
        <v>2022</v>
      </c>
      <c r="E75" s="236"/>
      <c r="F75" s="237">
        <v>2023</v>
      </c>
      <c r="G75" s="238"/>
      <c r="H75" s="259"/>
      <c r="I75" s="260"/>
      <c r="J75" s="577"/>
      <c r="K75" s="577"/>
      <c r="L75" s="577"/>
      <c r="M75" s="427"/>
      <c r="N75" s="424"/>
      <c r="O75" s="563"/>
      <c r="P75" s="564"/>
    </row>
    <row r="76" spans="1:16" ht="12.75" x14ac:dyDescent="0.2">
      <c r="A76" s="87"/>
      <c r="B76" s="82"/>
      <c r="C76" s="84"/>
      <c r="D76" s="273">
        <f>SUM(D77:E86)</f>
        <v>0</v>
      </c>
      <c r="E76" s="273"/>
      <c r="F76" s="287">
        <f>SUM(F77:G86)</f>
        <v>0</v>
      </c>
      <c r="G76" s="287"/>
      <c r="H76" s="243"/>
      <c r="I76" s="244"/>
      <c r="J76" s="577"/>
      <c r="K76" s="577"/>
      <c r="L76" s="577"/>
      <c r="M76" s="427"/>
      <c r="N76" s="424"/>
      <c r="O76" s="563"/>
      <c r="P76" s="564"/>
    </row>
    <row r="77" spans="1:16" ht="12.75" x14ac:dyDescent="0.2">
      <c r="A77" s="87"/>
      <c r="B77" s="397">
        <f>'Formulaire 1_Données'!B76</f>
        <v>0</v>
      </c>
      <c r="C77" s="397"/>
      <c r="D77" s="398">
        <f>'Formulaire 1_Données'!D76</f>
        <v>0</v>
      </c>
      <c r="E77" s="399"/>
      <c r="F77" s="398">
        <f>'Formulaire 1_Données'!F76</f>
        <v>0</v>
      </c>
      <c r="G77" s="399"/>
      <c r="H77" s="243"/>
      <c r="I77" s="244"/>
      <c r="J77" s="577"/>
      <c r="K77" s="577"/>
      <c r="L77" s="577"/>
      <c r="M77" s="428"/>
      <c r="N77" s="425"/>
      <c r="O77" s="563"/>
      <c r="P77" s="564"/>
    </row>
    <row r="78" spans="1:16" ht="12.75" x14ac:dyDescent="0.2">
      <c r="A78" s="87"/>
      <c r="B78" s="397">
        <f>'Formulaire 1_Données'!B77</f>
        <v>0</v>
      </c>
      <c r="C78" s="397"/>
      <c r="D78" s="398">
        <f>'Formulaire 1_Données'!D77</f>
        <v>0</v>
      </c>
      <c r="E78" s="399"/>
      <c r="F78" s="398">
        <f>'Formulaire 1_Données'!F77</f>
        <v>0</v>
      </c>
      <c r="G78" s="399"/>
      <c r="H78" s="243"/>
      <c r="I78" s="244"/>
      <c r="J78" s="577"/>
      <c r="K78" s="577"/>
      <c r="L78" s="577"/>
      <c r="M78" s="426" t="s">
        <v>134</v>
      </c>
      <c r="N78" s="423"/>
      <c r="O78" s="563"/>
      <c r="P78" s="564"/>
    </row>
    <row r="79" spans="1:16" ht="12.75" x14ac:dyDescent="0.2">
      <c r="A79" s="87"/>
      <c r="B79" s="397">
        <f>'Formulaire 1_Données'!B78</f>
        <v>0</v>
      </c>
      <c r="C79" s="397"/>
      <c r="D79" s="398">
        <f>'Formulaire 1_Données'!D78</f>
        <v>0</v>
      </c>
      <c r="E79" s="399"/>
      <c r="F79" s="398">
        <f>'Formulaire 1_Données'!F78</f>
        <v>0</v>
      </c>
      <c r="G79" s="399"/>
      <c r="H79" s="243"/>
      <c r="I79" s="244"/>
      <c r="J79" s="577"/>
      <c r="K79" s="577"/>
      <c r="L79" s="577"/>
      <c r="M79" s="427"/>
      <c r="N79" s="424"/>
      <c r="O79" s="563"/>
      <c r="P79" s="564"/>
    </row>
    <row r="80" spans="1:16" ht="12.75" x14ac:dyDescent="0.2">
      <c r="A80" s="87"/>
      <c r="B80" s="397">
        <f>'Formulaire 1_Données'!B79</f>
        <v>0</v>
      </c>
      <c r="C80" s="397"/>
      <c r="D80" s="398">
        <f>'Formulaire 1_Données'!D79</f>
        <v>0</v>
      </c>
      <c r="E80" s="399"/>
      <c r="F80" s="398">
        <f>'Formulaire 1_Données'!F79</f>
        <v>0</v>
      </c>
      <c r="G80" s="399"/>
      <c r="H80" s="243"/>
      <c r="I80" s="244"/>
      <c r="J80" s="577"/>
      <c r="K80" s="577"/>
      <c r="L80" s="577"/>
      <c r="M80" s="427"/>
      <c r="N80" s="424"/>
      <c r="O80" s="563"/>
      <c r="P80" s="564"/>
    </row>
    <row r="81" spans="1:16" ht="12.75" x14ac:dyDescent="0.2">
      <c r="A81" s="87"/>
      <c r="B81" s="397">
        <f>'Formulaire 1_Données'!B80</f>
        <v>0</v>
      </c>
      <c r="C81" s="397"/>
      <c r="D81" s="398">
        <f>'Formulaire 1_Données'!D80</f>
        <v>0</v>
      </c>
      <c r="E81" s="399"/>
      <c r="F81" s="398">
        <f>'Formulaire 1_Données'!F80</f>
        <v>0</v>
      </c>
      <c r="G81" s="399"/>
      <c r="H81" s="243"/>
      <c r="I81" s="244"/>
      <c r="J81" s="577"/>
      <c r="K81" s="577"/>
      <c r="L81" s="577"/>
      <c r="M81" s="428"/>
      <c r="N81" s="425"/>
      <c r="O81" s="565"/>
      <c r="P81" s="566"/>
    </row>
    <row r="82" spans="1:16" ht="12.75" customHeight="1" x14ac:dyDescent="0.2">
      <c r="A82" s="87"/>
      <c r="B82" s="397">
        <f>'Formulaire 1_Données'!B81</f>
        <v>0</v>
      </c>
      <c r="C82" s="397"/>
      <c r="D82" s="398">
        <f>'Formulaire 1_Données'!D81</f>
        <v>0</v>
      </c>
      <c r="E82" s="399"/>
      <c r="F82" s="398">
        <f>'Formulaire 1_Données'!F81</f>
        <v>0</v>
      </c>
      <c r="G82" s="399"/>
      <c r="H82" s="243"/>
      <c r="I82" s="244"/>
      <c r="J82" s="541"/>
      <c r="K82" s="541"/>
      <c r="L82" s="541"/>
      <c r="M82" s="539"/>
      <c r="N82" s="540"/>
      <c r="O82" s="561" t="s">
        <v>157</v>
      </c>
      <c r="P82" s="562"/>
    </row>
    <row r="83" spans="1:16" ht="12.75" customHeight="1" x14ac:dyDescent="0.2">
      <c r="A83" s="87"/>
      <c r="B83" s="397">
        <f>'Formulaire 1_Données'!B82</f>
        <v>0</v>
      </c>
      <c r="C83" s="397"/>
      <c r="D83" s="398">
        <f>'Formulaire 1_Données'!D82</f>
        <v>0</v>
      </c>
      <c r="E83" s="399"/>
      <c r="F83" s="398">
        <f>'Formulaire 1_Données'!F82</f>
        <v>0</v>
      </c>
      <c r="G83" s="399"/>
      <c r="H83" s="243"/>
      <c r="I83" s="244"/>
      <c r="J83" s="541"/>
      <c r="K83" s="541"/>
      <c r="L83" s="541"/>
      <c r="M83" s="541"/>
      <c r="N83" s="541"/>
      <c r="O83" s="563"/>
      <c r="P83" s="564"/>
    </row>
    <row r="84" spans="1:16" ht="12.75" x14ac:dyDescent="0.2">
      <c r="A84" s="87"/>
      <c r="B84" s="397">
        <f>'Formulaire 1_Données'!B83</f>
        <v>0</v>
      </c>
      <c r="C84" s="397"/>
      <c r="D84" s="398">
        <f>'Formulaire 1_Données'!D83</f>
        <v>0</v>
      </c>
      <c r="E84" s="399"/>
      <c r="F84" s="398">
        <f>'Formulaire 1_Données'!F83</f>
        <v>0</v>
      </c>
      <c r="G84" s="399"/>
      <c r="H84" s="243"/>
      <c r="I84" s="244"/>
      <c r="J84" s="541"/>
      <c r="K84" s="541"/>
      <c r="L84" s="541"/>
      <c r="M84" s="541"/>
      <c r="N84" s="541"/>
      <c r="O84" s="563"/>
      <c r="P84" s="564"/>
    </row>
    <row r="85" spans="1:16" ht="12.75" x14ac:dyDescent="0.2">
      <c r="A85" s="87"/>
      <c r="B85" s="397">
        <f>'Formulaire 1_Données'!B84</f>
        <v>0</v>
      </c>
      <c r="C85" s="397"/>
      <c r="D85" s="398">
        <f>'Formulaire 1_Données'!D84</f>
        <v>0</v>
      </c>
      <c r="E85" s="399"/>
      <c r="F85" s="398">
        <f>'Formulaire 1_Données'!F84</f>
        <v>0</v>
      </c>
      <c r="G85" s="399"/>
      <c r="H85" s="243"/>
      <c r="I85" s="244"/>
      <c r="J85" s="541"/>
      <c r="K85" s="541"/>
      <c r="L85" s="541"/>
      <c r="M85" s="541"/>
      <c r="N85" s="541"/>
      <c r="O85" s="563"/>
      <c r="P85" s="564"/>
    </row>
    <row r="86" spans="1:16" ht="12.75" x14ac:dyDescent="0.2">
      <c r="A86" s="88"/>
      <c r="B86" s="397">
        <f>'Formulaire 1_Données'!B85</f>
        <v>0</v>
      </c>
      <c r="C86" s="397"/>
      <c r="D86" s="398">
        <f>'Formulaire 1_Données'!D85</f>
        <v>0</v>
      </c>
      <c r="E86" s="399"/>
      <c r="F86" s="398">
        <f>'Formulaire 1_Données'!F85</f>
        <v>0</v>
      </c>
      <c r="G86" s="399"/>
      <c r="H86" s="291"/>
      <c r="I86" s="292"/>
      <c r="J86" s="541"/>
      <c r="K86" s="541"/>
      <c r="L86" s="541"/>
      <c r="M86" s="541"/>
      <c r="N86" s="541"/>
      <c r="O86" s="563"/>
      <c r="P86" s="564"/>
    </row>
    <row r="87" spans="1:16" ht="12.75" x14ac:dyDescent="0.2">
      <c r="A87" s="89"/>
      <c r="B87" s="90"/>
      <c r="C87" s="90"/>
      <c r="D87" s="91"/>
      <c r="E87" s="91"/>
      <c r="F87" s="91"/>
      <c r="G87" s="91"/>
      <c r="H87" s="91"/>
      <c r="I87" s="91"/>
      <c r="J87" s="541"/>
      <c r="K87" s="541"/>
      <c r="L87" s="541"/>
      <c r="M87" s="541"/>
      <c r="N87" s="541"/>
      <c r="O87" s="563"/>
      <c r="P87" s="564"/>
    </row>
    <row r="88" spans="1:16" ht="12.75" x14ac:dyDescent="0.2">
      <c r="A88" s="229" t="s">
        <v>255</v>
      </c>
      <c r="B88" s="230"/>
      <c r="C88" s="230"/>
      <c r="D88" s="230"/>
      <c r="E88" s="230"/>
      <c r="F88" s="230"/>
      <c r="G88" s="230"/>
      <c r="H88" s="230"/>
      <c r="I88" s="230"/>
      <c r="J88" s="541"/>
      <c r="K88" s="541"/>
      <c r="L88" s="541"/>
      <c r="M88" s="541"/>
      <c r="N88" s="541"/>
      <c r="O88" s="563"/>
      <c r="P88" s="564"/>
    </row>
    <row r="89" spans="1:16" ht="12.75" x14ac:dyDescent="0.2">
      <c r="A89" s="25" t="s">
        <v>181</v>
      </c>
      <c r="B89" s="264" t="s">
        <v>160</v>
      </c>
      <c r="C89" s="240"/>
      <c r="D89" s="233" t="s">
        <v>84</v>
      </c>
      <c r="E89" s="234"/>
      <c r="F89" s="234"/>
      <c r="G89" s="235"/>
      <c r="H89" s="241" t="s">
        <v>256</v>
      </c>
      <c r="I89" s="242"/>
      <c r="J89" s="541"/>
      <c r="K89" s="541"/>
      <c r="L89" s="541"/>
      <c r="M89" s="541"/>
      <c r="N89" s="541"/>
      <c r="O89" s="563"/>
      <c r="P89" s="564"/>
    </row>
    <row r="90" spans="1:16" ht="12.75" x14ac:dyDescent="0.2">
      <c r="A90" s="24"/>
      <c r="B90" s="86"/>
      <c r="C90" s="81"/>
      <c r="D90" s="236">
        <v>2022</v>
      </c>
      <c r="E90" s="236"/>
      <c r="F90" s="237">
        <v>2023</v>
      </c>
      <c r="G90" s="238"/>
      <c r="H90" s="243"/>
      <c r="I90" s="244"/>
      <c r="J90" s="541"/>
      <c r="K90" s="541"/>
      <c r="L90" s="541"/>
      <c r="M90" s="541"/>
      <c r="N90" s="541"/>
      <c r="O90" s="563"/>
      <c r="P90" s="564"/>
    </row>
    <row r="91" spans="1:16" ht="12.75" x14ac:dyDescent="0.2">
      <c r="A91" s="24"/>
      <c r="B91" s="82"/>
      <c r="C91" s="84"/>
      <c r="D91" s="367">
        <f>SUM(D92:E101)</f>
        <v>0</v>
      </c>
      <c r="E91" s="273"/>
      <c r="F91" s="287">
        <f>SUM(F92:G101)</f>
        <v>0</v>
      </c>
      <c r="G91" s="287"/>
      <c r="H91" s="291"/>
      <c r="I91" s="292"/>
      <c r="J91" s="541"/>
      <c r="K91" s="541"/>
      <c r="L91" s="541"/>
      <c r="M91" s="541"/>
      <c r="N91" s="541"/>
      <c r="O91" s="563"/>
      <c r="P91" s="564"/>
    </row>
    <row r="92" spans="1:16" ht="12.75" x14ac:dyDescent="0.2">
      <c r="A92" s="24"/>
      <c r="B92" s="397">
        <f>'Formulaire 1_Données'!B91</f>
        <v>0</v>
      </c>
      <c r="C92" s="397"/>
      <c r="D92" s="398">
        <f>'Formulaire 1_Données'!D91</f>
        <v>0</v>
      </c>
      <c r="E92" s="399"/>
      <c r="F92" s="398">
        <f>'Formulaire 1_Données'!F91</f>
        <v>0</v>
      </c>
      <c r="G92" s="399"/>
      <c r="H92" s="412">
        <f>'Formulaire 1_Données'!H91</f>
        <v>0</v>
      </c>
      <c r="I92" s="413"/>
      <c r="J92" s="541"/>
      <c r="K92" s="541"/>
      <c r="L92" s="541"/>
      <c r="M92" s="541"/>
      <c r="N92" s="541"/>
      <c r="O92" s="565"/>
      <c r="P92" s="566"/>
    </row>
    <row r="93" spans="1:16" ht="13.5" customHeight="1" x14ac:dyDescent="0.2">
      <c r="A93" s="24"/>
      <c r="B93" s="397">
        <f>'Formulaire 1_Données'!B92</f>
        <v>0</v>
      </c>
      <c r="C93" s="397"/>
      <c r="D93" s="398">
        <f>'Formulaire 1_Données'!D92</f>
        <v>0</v>
      </c>
      <c r="E93" s="399"/>
      <c r="F93" s="398">
        <f>'Formulaire 1_Données'!F92</f>
        <v>0</v>
      </c>
      <c r="G93" s="399"/>
      <c r="H93" s="412">
        <f>'Formulaire 1_Données'!H92</f>
        <v>0</v>
      </c>
      <c r="I93" s="413"/>
      <c r="J93" s="541"/>
      <c r="K93" s="541"/>
      <c r="L93" s="541"/>
      <c r="M93" s="541"/>
      <c r="N93" s="541"/>
    </row>
    <row r="94" spans="1:16" ht="12.75" customHeight="1" x14ac:dyDescent="0.2">
      <c r="A94" s="24"/>
      <c r="B94" s="397">
        <f>'Formulaire 1_Données'!B93</f>
        <v>0</v>
      </c>
      <c r="C94" s="397"/>
      <c r="D94" s="398">
        <f>'Formulaire 1_Données'!D93</f>
        <v>0</v>
      </c>
      <c r="E94" s="399"/>
      <c r="F94" s="398">
        <f>'Formulaire 1_Données'!F93</f>
        <v>0</v>
      </c>
      <c r="G94" s="399"/>
      <c r="H94" s="412">
        <f>'Formulaire 1_Données'!H93</f>
        <v>0</v>
      </c>
      <c r="I94" s="413"/>
      <c r="J94" s="541"/>
      <c r="K94" s="541"/>
      <c r="L94" s="541"/>
      <c r="M94" s="541"/>
      <c r="N94" s="541"/>
    </row>
    <row r="95" spans="1:16" ht="13.5" customHeight="1" x14ac:dyDescent="0.2">
      <c r="A95" s="24"/>
      <c r="B95" s="397">
        <f>'Formulaire 1_Données'!B94</f>
        <v>0</v>
      </c>
      <c r="C95" s="397"/>
      <c r="D95" s="398">
        <f>'Formulaire 1_Données'!D94</f>
        <v>0</v>
      </c>
      <c r="E95" s="399"/>
      <c r="F95" s="398">
        <f>'Formulaire 1_Données'!F94</f>
        <v>0</v>
      </c>
      <c r="G95" s="399"/>
      <c r="H95" s="412">
        <f>'Formulaire 1_Données'!H94</f>
        <v>0</v>
      </c>
      <c r="I95" s="413"/>
      <c r="J95" s="541"/>
      <c r="K95" s="541"/>
      <c r="L95" s="541"/>
      <c r="M95" s="541"/>
      <c r="N95" s="541"/>
    </row>
    <row r="96" spans="1:16" ht="12.75" x14ac:dyDescent="0.2">
      <c r="A96" s="24"/>
      <c r="B96" s="397">
        <f>'Formulaire 1_Données'!B95</f>
        <v>0</v>
      </c>
      <c r="C96" s="397"/>
      <c r="D96" s="398">
        <f>'Formulaire 1_Données'!D95</f>
        <v>0</v>
      </c>
      <c r="E96" s="399"/>
      <c r="F96" s="398">
        <f>'Formulaire 1_Données'!F95</f>
        <v>0</v>
      </c>
      <c r="G96" s="399"/>
      <c r="H96" s="412">
        <f>'Formulaire 1_Données'!H95</f>
        <v>0</v>
      </c>
      <c r="I96" s="413"/>
      <c r="J96" s="541"/>
      <c r="K96" s="541"/>
      <c r="L96" s="541"/>
      <c r="M96" s="541"/>
      <c r="N96" s="541"/>
    </row>
    <row r="97" spans="1:16" ht="12.75" x14ac:dyDescent="0.2">
      <c r="A97" s="24"/>
      <c r="B97" s="397">
        <f>'Formulaire 1_Données'!B96</f>
        <v>0</v>
      </c>
      <c r="C97" s="397"/>
      <c r="D97" s="398">
        <f>'Formulaire 1_Données'!D96</f>
        <v>0</v>
      </c>
      <c r="E97" s="399"/>
      <c r="F97" s="398">
        <f>'Formulaire 1_Données'!F96</f>
        <v>0</v>
      </c>
      <c r="G97" s="399"/>
      <c r="H97" s="412">
        <f>'Formulaire 1_Données'!H96</f>
        <v>0</v>
      </c>
      <c r="I97" s="413"/>
      <c r="J97" s="541"/>
      <c r="K97" s="541"/>
      <c r="L97" s="541"/>
      <c r="M97" s="541"/>
      <c r="N97" s="541"/>
    </row>
    <row r="98" spans="1:16" ht="12.75" x14ac:dyDescent="0.2">
      <c r="A98" s="24"/>
      <c r="B98" s="397">
        <f>'Formulaire 1_Données'!B97</f>
        <v>0</v>
      </c>
      <c r="C98" s="397"/>
      <c r="D98" s="398">
        <f>'Formulaire 1_Données'!D97</f>
        <v>0</v>
      </c>
      <c r="E98" s="399"/>
      <c r="F98" s="398">
        <f>'Formulaire 1_Données'!F97</f>
        <v>0</v>
      </c>
      <c r="G98" s="399"/>
      <c r="H98" s="412">
        <f>'Formulaire 1_Données'!H97</f>
        <v>0</v>
      </c>
      <c r="I98" s="413"/>
      <c r="J98" s="541"/>
      <c r="K98" s="541"/>
      <c r="L98" s="541"/>
      <c r="M98" s="541"/>
      <c r="N98" s="541"/>
    </row>
    <row r="99" spans="1:16" ht="12.75" x14ac:dyDescent="0.2">
      <c r="A99" s="24"/>
      <c r="B99" s="397">
        <f>'Formulaire 1_Données'!B98</f>
        <v>0</v>
      </c>
      <c r="C99" s="397"/>
      <c r="D99" s="398">
        <f>'Formulaire 1_Données'!D98</f>
        <v>0</v>
      </c>
      <c r="E99" s="399"/>
      <c r="F99" s="398">
        <f>'Formulaire 1_Données'!F98</f>
        <v>0</v>
      </c>
      <c r="G99" s="399"/>
      <c r="H99" s="412">
        <f>'Formulaire 1_Données'!H98</f>
        <v>0</v>
      </c>
      <c r="I99" s="413"/>
      <c r="J99" s="541"/>
      <c r="K99" s="541"/>
      <c r="L99" s="541"/>
      <c r="M99" s="541"/>
      <c r="N99" s="541"/>
    </row>
    <row r="100" spans="1:16" ht="12.75" x14ac:dyDescent="0.2">
      <c r="A100" s="24"/>
      <c r="B100" s="397">
        <f>'Formulaire 1_Données'!B99</f>
        <v>0</v>
      </c>
      <c r="C100" s="397"/>
      <c r="D100" s="398">
        <f>'Formulaire 1_Données'!D99</f>
        <v>0</v>
      </c>
      <c r="E100" s="399"/>
      <c r="F100" s="398">
        <f>'Formulaire 1_Données'!F99</f>
        <v>0</v>
      </c>
      <c r="G100" s="399"/>
      <c r="H100" s="412">
        <f>'Formulaire 1_Données'!H99</f>
        <v>0</v>
      </c>
      <c r="I100" s="413"/>
      <c r="J100" s="541"/>
      <c r="K100" s="541"/>
      <c r="L100" s="541"/>
      <c r="M100" s="541"/>
      <c r="N100" s="541"/>
    </row>
    <row r="101" spans="1:16" ht="12.75" x14ac:dyDescent="0.2">
      <c r="A101" s="24"/>
      <c r="B101" s="397">
        <f>'Formulaire 1_Données'!B100</f>
        <v>0</v>
      </c>
      <c r="C101" s="397"/>
      <c r="D101" s="408">
        <f>'Formulaire 1_Données'!D100</f>
        <v>0</v>
      </c>
      <c r="E101" s="409"/>
      <c r="F101" s="408">
        <f>'Formulaire 1_Données'!F100</f>
        <v>0</v>
      </c>
      <c r="G101" s="409"/>
      <c r="H101" s="410">
        <f>'Formulaire 1_Données'!H100</f>
        <v>0</v>
      </c>
      <c r="I101" s="411"/>
      <c r="J101" s="541"/>
      <c r="K101" s="541"/>
      <c r="L101" s="541"/>
      <c r="M101" s="541"/>
      <c r="N101" s="541"/>
    </row>
    <row r="102" spans="1:16" ht="12.75" x14ac:dyDescent="0.2">
      <c r="A102" s="89"/>
      <c r="B102" s="90"/>
      <c r="C102" s="90"/>
      <c r="D102" s="91"/>
      <c r="E102" s="91"/>
      <c r="F102" s="91"/>
      <c r="G102" s="91"/>
      <c r="H102" s="91"/>
      <c r="I102" s="189"/>
      <c r="J102" s="541"/>
      <c r="K102" s="541"/>
      <c r="L102" s="541"/>
      <c r="M102" s="541"/>
      <c r="N102" s="541"/>
    </row>
    <row r="103" spans="1:16" ht="12.75" x14ac:dyDescent="0.2">
      <c r="A103" s="414" t="s">
        <v>261</v>
      </c>
      <c r="B103" s="415"/>
      <c r="C103" s="415"/>
      <c r="D103" s="415"/>
      <c r="E103" s="415"/>
      <c r="F103" s="415"/>
      <c r="G103" s="415"/>
      <c r="H103" s="415"/>
      <c r="I103" s="416"/>
      <c r="J103" s="541"/>
      <c r="K103" s="541"/>
      <c r="L103" s="541"/>
      <c r="M103" s="541"/>
      <c r="N103" s="541"/>
    </row>
    <row r="104" spans="1:16" ht="12.75" x14ac:dyDescent="0.2">
      <c r="A104" s="54"/>
      <c r="B104" s="239" t="s">
        <v>258</v>
      </c>
      <c r="C104" s="240"/>
      <c r="D104" s="233" t="s">
        <v>84</v>
      </c>
      <c r="E104" s="234"/>
      <c r="F104" s="234"/>
      <c r="G104" s="235"/>
      <c r="H104" s="241"/>
      <c r="I104" s="242"/>
      <c r="J104" s="541"/>
      <c r="K104" s="541"/>
      <c r="L104" s="541"/>
      <c r="M104" s="541"/>
      <c r="N104" s="541"/>
    </row>
    <row r="105" spans="1:16" ht="12.75" x14ac:dyDescent="0.2">
      <c r="A105" s="87"/>
      <c r="B105" s="80"/>
      <c r="C105" s="81"/>
      <c r="D105" s="236">
        <v>2022</v>
      </c>
      <c r="E105" s="236"/>
      <c r="F105" s="237">
        <v>2023</v>
      </c>
      <c r="G105" s="238"/>
      <c r="H105" s="243"/>
      <c r="I105" s="244"/>
      <c r="J105" s="541"/>
      <c r="K105" s="541"/>
      <c r="L105" s="541"/>
      <c r="M105" s="541"/>
      <c r="N105" s="541"/>
    </row>
    <row r="106" spans="1:16" ht="12.75" x14ac:dyDescent="0.2">
      <c r="A106" s="87"/>
      <c r="B106" s="219" t="s">
        <v>258</v>
      </c>
      <c r="C106" s="220"/>
      <c r="D106" s="221">
        <f>'Formulaire 1_Données'!D105</f>
        <v>0</v>
      </c>
      <c r="E106" s="222"/>
      <c r="F106" s="221">
        <f>'Formulaire 1_Données'!F105</f>
        <v>0</v>
      </c>
      <c r="G106" s="222"/>
      <c r="H106" s="179"/>
      <c r="I106" s="180"/>
      <c r="J106" s="541"/>
      <c r="K106" s="541"/>
      <c r="L106" s="541"/>
      <c r="M106" s="541"/>
      <c r="N106" s="541"/>
    </row>
    <row r="107" spans="1:16" ht="12.75" x14ac:dyDescent="0.2">
      <c r="A107" s="87"/>
      <c r="B107" s="219" t="s">
        <v>178</v>
      </c>
      <c r="C107" s="220"/>
      <c r="D107" s="221">
        <f>'Formulaire 1_Données'!D106</f>
        <v>0</v>
      </c>
      <c r="E107" s="222"/>
      <c r="F107" s="221">
        <f>'Formulaire 1_Données'!F106</f>
        <v>0</v>
      </c>
      <c r="G107" s="222"/>
      <c r="H107" s="179"/>
      <c r="I107" s="180"/>
      <c r="J107" s="542"/>
      <c r="K107" s="542"/>
      <c r="L107" s="542"/>
      <c r="M107" s="542"/>
      <c r="N107" s="542"/>
    </row>
    <row r="108" spans="1:16" ht="12.75" x14ac:dyDescent="0.2">
      <c r="A108" s="87"/>
      <c r="B108" s="219" t="s">
        <v>181</v>
      </c>
      <c r="C108" s="220"/>
      <c r="D108" s="221">
        <f>'Formulaire 1_Données'!D107</f>
        <v>0</v>
      </c>
      <c r="E108" s="222"/>
      <c r="F108" s="221">
        <f>'Formulaire 1_Données'!F107</f>
        <v>0</v>
      </c>
      <c r="G108" s="222"/>
      <c r="H108" s="179"/>
      <c r="I108" s="180"/>
      <c r="J108" s="541"/>
      <c r="K108" s="541"/>
      <c r="L108" s="541"/>
      <c r="M108" s="541"/>
      <c r="N108" s="541"/>
      <c r="O108" s="453" t="s">
        <v>146</v>
      </c>
      <c r="P108" s="567"/>
    </row>
    <row r="109" spans="1:16" ht="12.75" customHeight="1" x14ac:dyDescent="0.2">
      <c r="A109" s="87"/>
      <c r="B109" s="223" t="s">
        <v>259</v>
      </c>
      <c r="C109" s="224"/>
      <c r="D109" s="221">
        <f>'Formulaire 1_Données'!D108</f>
        <v>0</v>
      </c>
      <c r="E109" s="222"/>
      <c r="F109" s="221">
        <f>'Formulaire 1_Données'!F108</f>
        <v>0</v>
      </c>
      <c r="G109" s="222"/>
      <c r="H109" s="179"/>
      <c r="I109" s="180"/>
      <c r="J109" s="543"/>
      <c r="K109" s="543"/>
      <c r="L109" s="543"/>
      <c r="M109" s="543"/>
      <c r="N109" s="543"/>
      <c r="O109" s="568"/>
      <c r="P109" s="569"/>
    </row>
    <row r="110" spans="1:16" ht="18" customHeight="1" x14ac:dyDescent="0.2">
      <c r="A110" s="87"/>
      <c r="B110" s="402" t="s">
        <v>263</v>
      </c>
      <c r="C110" s="403"/>
      <c r="D110" s="404">
        <f>'Formulaire 1_Données'!D109</f>
        <v>0</v>
      </c>
      <c r="E110" s="405"/>
      <c r="F110" s="404">
        <f>'Formulaire 1_Données'!F109</f>
        <v>0</v>
      </c>
      <c r="G110" s="405"/>
      <c r="H110" s="249"/>
      <c r="I110" s="250"/>
      <c r="J110" s="556" t="s">
        <v>108</v>
      </c>
      <c r="K110" s="557"/>
      <c r="L110" s="557"/>
      <c r="M110" s="557"/>
      <c r="N110" s="558"/>
      <c r="O110" s="439"/>
      <c r="P110" s="440"/>
    </row>
    <row r="111" spans="1:16" ht="12.75" x14ac:dyDescent="0.2">
      <c r="A111" s="87"/>
      <c r="B111" s="307" t="s">
        <v>260</v>
      </c>
      <c r="C111" s="308"/>
      <c r="D111" s="309">
        <f>'Formulaire 1_Données'!D110</f>
        <v>0</v>
      </c>
      <c r="E111" s="310"/>
      <c r="F111" s="309">
        <f>'Formulaire 1_Données'!F110</f>
        <v>0</v>
      </c>
      <c r="G111" s="310"/>
      <c r="H111" s="291"/>
      <c r="I111" s="292"/>
      <c r="J111" s="570" t="s">
        <v>251</v>
      </c>
      <c r="K111" s="571"/>
      <c r="L111" s="165">
        <f>Durabilité_analyse!Q71</f>
        <v>0</v>
      </c>
      <c r="M111" s="572" t="s">
        <v>253</v>
      </c>
      <c r="N111" s="574" t="e">
        <f>(L112-L111)/L111</f>
        <v>#DIV/0!</v>
      </c>
      <c r="O111" s="18"/>
      <c r="P111" s="19"/>
    </row>
    <row r="112" spans="1:16" ht="12.75" x14ac:dyDescent="0.2">
      <c r="A112" s="89"/>
      <c r="B112" s="90"/>
      <c r="C112" s="90"/>
      <c r="D112" s="91"/>
      <c r="E112" s="91"/>
      <c r="F112" s="91"/>
      <c r="G112" s="91"/>
      <c r="H112" s="91"/>
      <c r="I112" s="189"/>
      <c r="J112" s="570" t="s">
        <v>252</v>
      </c>
      <c r="K112" s="571"/>
      <c r="L112" s="165">
        <f>Durabilité_analyse!Q72</f>
        <v>0</v>
      </c>
      <c r="M112" s="573"/>
      <c r="N112" s="575"/>
      <c r="O112" s="546"/>
      <c r="P112" s="510"/>
    </row>
    <row r="113" spans="1:16" ht="18" x14ac:dyDescent="0.2">
      <c r="A113" s="88"/>
      <c r="B113" s="208" t="s">
        <v>262</v>
      </c>
      <c r="C113" s="209"/>
      <c r="D113" s="184">
        <f>'Formulaire 1_Données'!D112</f>
        <v>0</v>
      </c>
      <c r="E113" s="406"/>
      <c r="F113" s="407"/>
      <c r="G113" s="177"/>
      <c r="H113" s="210"/>
      <c r="I113" s="211"/>
      <c r="J113" s="186"/>
      <c r="K113" s="187"/>
      <c r="L113" s="187"/>
      <c r="M113" s="187"/>
      <c r="N113" s="188"/>
      <c r="O113" s="469"/>
      <c r="P113" s="470"/>
    </row>
    <row r="114" spans="1:16" x14ac:dyDescent="0.2">
      <c r="A114" s="301"/>
      <c r="B114" s="302"/>
      <c r="C114" s="302"/>
      <c r="D114" s="303"/>
      <c r="E114" s="303"/>
      <c r="F114" s="303"/>
      <c r="G114" s="303"/>
      <c r="H114" s="302"/>
      <c r="I114" s="304"/>
      <c r="J114" s="133"/>
      <c r="K114" s="133"/>
      <c r="L114" s="133"/>
      <c r="M114" s="133"/>
      <c r="N114" s="133"/>
      <c r="O114" s="544"/>
      <c r="P114" s="545"/>
    </row>
    <row r="115" spans="1:16" x14ac:dyDescent="0.2">
      <c r="A115" s="13" t="s">
        <v>43</v>
      </c>
      <c r="B115" s="7" t="s">
        <v>44</v>
      </c>
      <c r="C115" s="8" t="s">
        <v>45</v>
      </c>
      <c r="D115" s="9"/>
      <c r="E115" s="9"/>
      <c r="F115" s="65"/>
      <c r="G115" s="65"/>
      <c r="H115" s="65"/>
      <c r="I115" s="66"/>
    </row>
    <row r="116" spans="1:16" ht="12.75" x14ac:dyDescent="0.2">
      <c r="A116" s="190"/>
      <c r="B116" s="191"/>
      <c r="C116" s="400"/>
      <c r="D116" s="401"/>
      <c r="E116" s="401"/>
      <c r="F116" s="390"/>
      <c r="G116" s="391"/>
      <c r="H116" s="391"/>
      <c r="I116" s="392"/>
    </row>
    <row r="117" spans="1:16" x14ac:dyDescent="0.2">
      <c r="A117" s="393"/>
      <c r="B117" s="394"/>
      <c r="C117" s="394"/>
      <c r="D117" s="394"/>
      <c r="E117" s="394"/>
      <c r="F117" s="395"/>
      <c r="G117" s="395"/>
      <c r="H117" s="395"/>
      <c r="I117" s="396"/>
    </row>
    <row r="118" spans="1:16" x14ac:dyDescent="0.2">
      <c r="A118" s="380" t="str">
        <f ca="1">CELL("nomfichier")</f>
        <v>P:\OPEN\2 - Gestion dossiers\2.5f - Projets ecoprox\03-Appel_projets_2022\02-Canevas_projet\[ECOPROX_Canevas_Appel_projets_2022.xlsx]Formulaire 3_Durabilité</v>
      </c>
      <c r="B118" s="380"/>
      <c r="C118" s="380"/>
      <c r="D118" s="380"/>
      <c r="E118" s="380"/>
      <c r="F118" s="380"/>
      <c r="G118" s="380"/>
      <c r="H118" s="380"/>
      <c r="I118" s="380"/>
    </row>
  </sheetData>
  <sheetProtection selectLockedCells="1"/>
  <mergeCells count="386">
    <mergeCell ref="M82:N109"/>
    <mergeCell ref="O114:P114"/>
    <mergeCell ref="O110:P110"/>
    <mergeCell ref="O112:P112"/>
    <mergeCell ref="O113:P113"/>
    <mergeCell ref="O69:P69"/>
    <mergeCell ref="O70:P70"/>
    <mergeCell ref="J44:M44"/>
    <mergeCell ref="O55:P67"/>
    <mergeCell ref="J45:M67"/>
    <mergeCell ref="N45:N67"/>
    <mergeCell ref="J110:N110"/>
    <mergeCell ref="O43:P54"/>
    <mergeCell ref="O71:P81"/>
    <mergeCell ref="O82:P92"/>
    <mergeCell ref="O108:P108"/>
    <mergeCell ref="O109:P109"/>
    <mergeCell ref="J111:K111"/>
    <mergeCell ref="J112:K112"/>
    <mergeCell ref="M111:M112"/>
    <mergeCell ref="N111:N112"/>
    <mergeCell ref="J73:L109"/>
    <mergeCell ref="M71:M73"/>
    <mergeCell ref="N71:N73"/>
    <mergeCell ref="M74:M77"/>
    <mergeCell ref="B4:I4"/>
    <mergeCell ref="O4:P4"/>
    <mergeCell ref="B5:I5"/>
    <mergeCell ref="B6:I6"/>
    <mergeCell ref="B7:I7"/>
    <mergeCell ref="J7:K7"/>
    <mergeCell ref="A1:I1"/>
    <mergeCell ref="O1:P1"/>
    <mergeCell ref="A2:I2"/>
    <mergeCell ref="O2:P2"/>
    <mergeCell ref="A3:I3"/>
    <mergeCell ref="O3:P3"/>
    <mergeCell ref="O5:P5"/>
    <mergeCell ref="O6:P7"/>
    <mergeCell ref="J1:L1"/>
    <mergeCell ref="M1:N1"/>
    <mergeCell ref="J2:L2"/>
    <mergeCell ref="M2:N2"/>
    <mergeCell ref="J3:K3"/>
    <mergeCell ref="J4:K4"/>
    <mergeCell ref="J5:K5"/>
    <mergeCell ref="J6:K6"/>
    <mergeCell ref="B8:I8"/>
    <mergeCell ref="O8:P8"/>
    <mergeCell ref="B9:I9"/>
    <mergeCell ref="B10:I10"/>
    <mergeCell ref="B11:I11"/>
    <mergeCell ref="B12:I12"/>
    <mergeCell ref="J8:K8"/>
    <mergeCell ref="J9:K9"/>
    <mergeCell ref="J10:K10"/>
    <mergeCell ref="J11:K11"/>
    <mergeCell ref="J12:K12"/>
    <mergeCell ref="O9:P11"/>
    <mergeCell ref="O12:P12"/>
    <mergeCell ref="H15:I15"/>
    <mergeCell ref="A16:I16"/>
    <mergeCell ref="O16:P16"/>
    <mergeCell ref="A17:I17"/>
    <mergeCell ref="O17:P18"/>
    <mergeCell ref="A18:I18"/>
    <mergeCell ref="D13:E13"/>
    <mergeCell ref="F13:G13"/>
    <mergeCell ref="H13:I13"/>
    <mergeCell ref="O13:P13"/>
    <mergeCell ref="D14:E14"/>
    <mergeCell ref="F14:G14"/>
    <mergeCell ref="H14:I14"/>
    <mergeCell ref="O14:P15"/>
    <mergeCell ref="D15:E15"/>
    <mergeCell ref="F15:G15"/>
    <mergeCell ref="J17:N17"/>
    <mergeCell ref="J18:M18"/>
    <mergeCell ref="J16:N16"/>
    <mergeCell ref="A19:I19"/>
    <mergeCell ref="O19:P19"/>
    <mergeCell ref="A20:I20"/>
    <mergeCell ref="O20:P20"/>
    <mergeCell ref="A21:I21"/>
    <mergeCell ref="O21:P21"/>
    <mergeCell ref="J20:N20"/>
    <mergeCell ref="J19:M19"/>
    <mergeCell ref="J22:M22"/>
    <mergeCell ref="J21:M21"/>
    <mergeCell ref="D27:E27"/>
    <mergeCell ref="F27:G27"/>
    <mergeCell ref="D30:E30"/>
    <mergeCell ref="F30:G30"/>
    <mergeCell ref="H30:I30"/>
    <mergeCell ref="A22:I22"/>
    <mergeCell ref="O22:P22"/>
    <mergeCell ref="A23:I23"/>
    <mergeCell ref="O23:P23"/>
    <mergeCell ref="A24:I24"/>
    <mergeCell ref="O24:P24"/>
    <mergeCell ref="A31:I31"/>
    <mergeCell ref="O31:P31"/>
    <mergeCell ref="A32:I32"/>
    <mergeCell ref="O32:P32"/>
    <mergeCell ref="H27:I27"/>
    <mergeCell ref="D28:E28"/>
    <mergeCell ref="F28:G28"/>
    <mergeCell ref="H28:I28"/>
    <mergeCell ref="D29:E29"/>
    <mergeCell ref="F29:G29"/>
    <mergeCell ref="H29:I29"/>
    <mergeCell ref="J32:L32"/>
    <mergeCell ref="A25:A30"/>
    <mergeCell ref="J25:M25"/>
    <mergeCell ref="J26:M30"/>
    <mergeCell ref="N26:N30"/>
    <mergeCell ref="D25:E25"/>
    <mergeCell ref="F25:G25"/>
    <mergeCell ref="H25:I25"/>
    <mergeCell ref="O25:P25"/>
    <mergeCell ref="D26:E26"/>
    <mergeCell ref="F26:G26"/>
    <mergeCell ref="H26:I26"/>
    <mergeCell ref="O26:P30"/>
    <mergeCell ref="A36:I36"/>
    <mergeCell ref="O36:P36"/>
    <mergeCell ref="A37:I37"/>
    <mergeCell ref="O37:P37"/>
    <mergeCell ref="A38:I38"/>
    <mergeCell ref="O38:P38"/>
    <mergeCell ref="A33:I33"/>
    <mergeCell ref="O33:P33"/>
    <mergeCell ref="A34:I34"/>
    <mergeCell ref="O34:P34"/>
    <mergeCell ref="A35:I35"/>
    <mergeCell ref="O35:P35"/>
    <mergeCell ref="J33:L33"/>
    <mergeCell ref="M36:N36"/>
    <mergeCell ref="M35:N35"/>
    <mergeCell ref="J35:L35"/>
    <mergeCell ref="J38:M38"/>
    <mergeCell ref="J37:M37"/>
    <mergeCell ref="J36:L36"/>
    <mergeCell ref="D47:E47"/>
    <mergeCell ref="F47:G47"/>
    <mergeCell ref="A39:I39"/>
    <mergeCell ref="O39:P39"/>
    <mergeCell ref="A44:I44"/>
    <mergeCell ref="O40:P40"/>
    <mergeCell ref="A45:I45"/>
    <mergeCell ref="B46:C46"/>
    <mergeCell ref="D46:I46"/>
    <mergeCell ref="O42:P42"/>
    <mergeCell ref="A42:I42"/>
    <mergeCell ref="A40:I40"/>
    <mergeCell ref="A41:I41"/>
    <mergeCell ref="A43:I43"/>
    <mergeCell ref="J42:M42"/>
    <mergeCell ref="D48:E48"/>
    <mergeCell ref="F48:G48"/>
    <mergeCell ref="H48:I48"/>
    <mergeCell ref="D49:E49"/>
    <mergeCell ref="F49:G49"/>
    <mergeCell ref="H49:I49"/>
    <mergeCell ref="D50:E50"/>
    <mergeCell ref="F50:G50"/>
    <mergeCell ref="D53:E53"/>
    <mergeCell ref="F53:G53"/>
    <mergeCell ref="H53:I53"/>
    <mergeCell ref="D54:E54"/>
    <mergeCell ref="F54:G54"/>
    <mergeCell ref="H54:I54"/>
    <mergeCell ref="H50:I50"/>
    <mergeCell ref="D51:E51"/>
    <mergeCell ref="F51:G51"/>
    <mergeCell ref="H51:I51"/>
    <mergeCell ref="D52:E52"/>
    <mergeCell ref="F52:G52"/>
    <mergeCell ref="H52:I52"/>
    <mergeCell ref="D57:E57"/>
    <mergeCell ref="F57:G57"/>
    <mergeCell ref="H57:I57"/>
    <mergeCell ref="D58:E58"/>
    <mergeCell ref="F58:G58"/>
    <mergeCell ref="H58:I58"/>
    <mergeCell ref="D55:E55"/>
    <mergeCell ref="F55:G55"/>
    <mergeCell ref="H55:I55"/>
    <mergeCell ref="D56:E56"/>
    <mergeCell ref="F56:G56"/>
    <mergeCell ref="H56:I56"/>
    <mergeCell ref="D68:E68"/>
    <mergeCell ref="F68:G68"/>
    <mergeCell ref="H68:I68"/>
    <mergeCell ref="D69:E69"/>
    <mergeCell ref="F69:G69"/>
    <mergeCell ref="H69:I69"/>
    <mergeCell ref="B69:C69"/>
    <mergeCell ref="B70:C70"/>
    <mergeCell ref="F70:G70"/>
    <mergeCell ref="H70:I70"/>
    <mergeCell ref="F66:G66"/>
    <mergeCell ref="H66:I66"/>
    <mergeCell ref="D67:E67"/>
    <mergeCell ref="F67:G67"/>
    <mergeCell ref="H67:I67"/>
    <mergeCell ref="D64:E64"/>
    <mergeCell ref="F64:G64"/>
    <mergeCell ref="H64:I64"/>
    <mergeCell ref="D65:E65"/>
    <mergeCell ref="B49:C49"/>
    <mergeCell ref="B50:C50"/>
    <mergeCell ref="B51:C51"/>
    <mergeCell ref="B52:C52"/>
    <mergeCell ref="B53:C53"/>
    <mergeCell ref="B54:C54"/>
    <mergeCell ref="B55:C55"/>
    <mergeCell ref="B56:C56"/>
    <mergeCell ref="B57:C57"/>
    <mergeCell ref="B58:C58"/>
    <mergeCell ref="D59:I59"/>
    <mergeCell ref="B62:C62"/>
    <mergeCell ref="B63:C63"/>
    <mergeCell ref="B64:C64"/>
    <mergeCell ref="B65:C65"/>
    <mergeCell ref="B66:C66"/>
    <mergeCell ref="B67:C67"/>
    <mergeCell ref="B68:C68"/>
    <mergeCell ref="F65:G65"/>
    <mergeCell ref="H65:I65"/>
    <mergeCell ref="H61:I61"/>
    <mergeCell ref="D62:E62"/>
    <mergeCell ref="F62:G62"/>
    <mergeCell ref="H62:I62"/>
    <mergeCell ref="D63:E63"/>
    <mergeCell ref="F63:G63"/>
    <mergeCell ref="H63:I63"/>
    <mergeCell ref="B59:C59"/>
    <mergeCell ref="D60:E60"/>
    <mergeCell ref="F60:G60"/>
    <mergeCell ref="D61:E61"/>
    <mergeCell ref="F61:G61"/>
    <mergeCell ref="D66:E66"/>
    <mergeCell ref="D77:E77"/>
    <mergeCell ref="F77:G77"/>
    <mergeCell ref="H77:I77"/>
    <mergeCell ref="A73:I73"/>
    <mergeCell ref="B74:C74"/>
    <mergeCell ref="D70:E70"/>
    <mergeCell ref="B71:C71"/>
    <mergeCell ref="D71:E71"/>
    <mergeCell ref="F71:G71"/>
    <mergeCell ref="H71:I71"/>
    <mergeCell ref="D74:I74"/>
    <mergeCell ref="D75:E75"/>
    <mergeCell ref="F75:G75"/>
    <mergeCell ref="H75:I75"/>
    <mergeCell ref="D76:E76"/>
    <mergeCell ref="F76:G76"/>
    <mergeCell ref="H76:I76"/>
    <mergeCell ref="H85:I85"/>
    <mergeCell ref="B86:C86"/>
    <mergeCell ref="D86:E86"/>
    <mergeCell ref="F86:G86"/>
    <mergeCell ref="H86:I86"/>
    <mergeCell ref="D81:E81"/>
    <mergeCell ref="F81:G81"/>
    <mergeCell ref="H81:I81"/>
    <mergeCell ref="D82:E82"/>
    <mergeCell ref="F82:G82"/>
    <mergeCell ref="H82:I82"/>
    <mergeCell ref="D83:E83"/>
    <mergeCell ref="F83:G83"/>
    <mergeCell ref="H83:I83"/>
    <mergeCell ref="B85:C85"/>
    <mergeCell ref="B81:C81"/>
    <mergeCell ref="B82:C82"/>
    <mergeCell ref="B83:C83"/>
    <mergeCell ref="B84:C84"/>
    <mergeCell ref="N74:N77"/>
    <mergeCell ref="M78:M81"/>
    <mergeCell ref="N78:N81"/>
    <mergeCell ref="D96:E96"/>
    <mergeCell ref="F96:G96"/>
    <mergeCell ref="H96:I96"/>
    <mergeCell ref="D93:E93"/>
    <mergeCell ref="F93:G93"/>
    <mergeCell ref="H93:I93"/>
    <mergeCell ref="D94:E94"/>
    <mergeCell ref="F94:G94"/>
    <mergeCell ref="H94:I94"/>
    <mergeCell ref="D95:E95"/>
    <mergeCell ref="F95:G95"/>
    <mergeCell ref="H95:I95"/>
    <mergeCell ref="D90:E90"/>
    <mergeCell ref="F90:G90"/>
    <mergeCell ref="H90:I90"/>
    <mergeCell ref="D91:E91"/>
    <mergeCell ref="F91:G91"/>
    <mergeCell ref="H91:I91"/>
    <mergeCell ref="A88:I88"/>
    <mergeCell ref="B89:C89"/>
    <mergeCell ref="D89:G89"/>
    <mergeCell ref="B92:C92"/>
    <mergeCell ref="B93:C93"/>
    <mergeCell ref="B94:C94"/>
    <mergeCell ref="A103:I103"/>
    <mergeCell ref="J71:L72"/>
    <mergeCell ref="B97:C97"/>
    <mergeCell ref="D97:E97"/>
    <mergeCell ref="B98:C98"/>
    <mergeCell ref="D98:E98"/>
    <mergeCell ref="F98:G98"/>
    <mergeCell ref="H98:I98"/>
    <mergeCell ref="D92:E92"/>
    <mergeCell ref="F92:G92"/>
    <mergeCell ref="H92:I92"/>
    <mergeCell ref="H89:I89"/>
    <mergeCell ref="D84:E84"/>
    <mergeCell ref="F84:G84"/>
    <mergeCell ref="H84:I84"/>
    <mergeCell ref="D85:E85"/>
    <mergeCell ref="F85:G85"/>
    <mergeCell ref="B77:C77"/>
    <mergeCell ref="B78:C78"/>
    <mergeCell ref="B79:C79"/>
    <mergeCell ref="B80:C80"/>
    <mergeCell ref="D78:E78"/>
    <mergeCell ref="F78:G78"/>
    <mergeCell ref="H78:I78"/>
    <mergeCell ref="D79:E79"/>
    <mergeCell ref="F79:G79"/>
    <mergeCell ref="H79:I79"/>
    <mergeCell ref="D80:E80"/>
    <mergeCell ref="F80:G80"/>
    <mergeCell ref="H80:I80"/>
    <mergeCell ref="H97:I97"/>
    <mergeCell ref="B99:C99"/>
    <mergeCell ref="D99:E99"/>
    <mergeCell ref="F99:G99"/>
    <mergeCell ref="H99:I99"/>
    <mergeCell ref="B100:C100"/>
    <mergeCell ref="D100:E100"/>
    <mergeCell ref="F100:G100"/>
    <mergeCell ref="H100:I100"/>
    <mergeCell ref="A114:I114"/>
    <mergeCell ref="B101:C101"/>
    <mergeCell ref="D101:E101"/>
    <mergeCell ref="F101:G101"/>
    <mergeCell ref="H101:I101"/>
    <mergeCell ref="B104:C104"/>
    <mergeCell ref="D104:G104"/>
    <mergeCell ref="H104:I104"/>
    <mergeCell ref="B108:C108"/>
    <mergeCell ref="D108:E108"/>
    <mergeCell ref="F108:G108"/>
    <mergeCell ref="B109:C109"/>
    <mergeCell ref="D109:E109"/>
    <mergeCell ref="F109:G109"/>
    <mergeCell ref="D105:E105"/>
    <mergeCell ref="F105:G105"/>
    <mergeCell ref="H105:I105"/>
    <mergeCell ref="B95:C95"/>
    <mergeCell ref="B96:C96"/>
    <mergeCell ref="F97:G97"/>
    <mergeCell ref="C116:E116"/>
    <mergeCell ref="F116:I116"/>
    <mergeCell ref="A117:I117"/>
    <mergeCell ref="A118:I118"/>
    <mergeCell ref="B110:C110"/>
    <mergeCell ref="D110:E110"/>
    <mergeCell ref="F110:G110"/>
    <mergeCell ref="H110:I110"/>
    <mergeCell ref="B111:C111"/>
    <mergeCell ref="D111:E111"/>
    <mergeCell ref="F111:G111"/>
    <mergeCell ref="H111:I111"/>
    <mergeCell ref="B113:C113"/>
    <mergeCell ref="E113:F113"/>
    <mergeCell ref="H113:I113"/>
    <mergeCell ref="B106:C106"/>
    <mergeCell ref="D106:E106"/>
    <mergeCell ref="F106:G106"/>
    <mergeCell ref="B107:C107"/>
    <mergeCell ref="D107:E107"/>
    <mergeCell ref="F107:G107"/>
  </mergeCells>
  <conditionalFormatting sqref="L5:L12">
    <cfRule type="iconSet" priority="53">
      <iconSet iconSet="3Symbols" showValue="0" reverse="1">
        <cfvo type="percent" val="0"/>
        <cfvo type="num" val="2"/>
        <cfvo type="num" val="3"/>
      </iconSet>
    </cfRule>
  </conditionalFormatting>
  <conditionalFormatting sqref="L14:L15">
    <cfRule type="iconSet" priority="52">
      <iconSet iconSet="3Symbols" showValue="0" reverse="1">
        <cfvo type="percent" val="0"/>
        <cfvo type="num" val="2"/>
        <cfvo type="num" val="3"/>
      </iconSet>
    </cfRule>
  </conditionalFormatting>
  <conditionalFormatting sqref="L14:L15">
    <cfRule type="iconSet" priority="24">
      <iconSet iconSet="3Symbols" showValue="0" reverse="1">
        <cfvo type="percent" val="0"/>
        <cfvo type="num" val="2"/>
        <cfvo type="num" val="3"/>
      </iconSet>
    </cfRule>
  </conditionalFormatting>
  <conditionalFormatting sqref="L111:L112">
    <cfRule type="cellIs" dxfId="97" priority="6" operator="between">
      <formula>6.1</formula>
      <formula>9</formula>
    </cfRule>
    <cfRule type="cellIs" dxfId="96" priority="7" operator="between">
      <formula>3.1</formula>
      <formula>6</formula>
    </cfRule>
    <cfRule type="cellIs" dxfId="95" priority="8" operator="between">
      <formula>0</formula>
      <formula>3</formula>
    </cfRule>
  </conditionalFormatting>
  <conditionalFormatting sqref="D111:G111">
    <cfRule type="cellIs" dxfId="94" priority="4" operator="equal">
      <formula>0</formula>
    </cfRule>
  </conditionalFormatting>
  <conditionalFormatting sqref="D109:G109 D111:G111">
    <cfRule type="cellIs" dxfId="93" priority="5" operator="notEqual">
      <formula>0</formula>
    </cfRule>
  </conditionalFormatting>
  <pageMargins left="0.23622047244094491" right="0.23622047244094491" top="0.74803149606299213" bottom="0.74803149606299213" header="0.31496062992125984" footer="0.31496062992125984"/>
  <pageSetup paperSize="9"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49" operator="containsText" id="{3B43C8B6-585B-44DC-9F79-CD8F2CE4DA70}">
            <xm:f>NOT(ISERROR(SEARCH(ListesDeroulantes!$N$4,N19)))</xm:f>
            <xm:f>ListesDeroulantes!$N$4</xm:f>
            <x14:dxf>
              <font>
                <b/>
                <i val="0"/>
              </font>
              <fill>
                <patternFill>
                  <bgColor theme="5" tint="0.39994506668294322"/>
                </patternFill>
              </fill>
            </x14:dxf>
          </x14:cfRule>
          <x14:cfRule type="containsText" priority="50" operator="containsText" id="{70A12A18-880D-4B4D-87DE-1AB93B5751E4}">
            <xm:f>NOT(ISERROR(SEARCH(ListesDeroulantes!$N$3,N19)))</xm:f>
            <xm:f>ListesDeroulantes!$N$3</xm:f>
            <x14:dxf>
              <font>
                <b/>
                <i val="0"/>
              </font>
              <fill>
                <patternFill>
                  <bgColor theme="9" tint="0.39994506668294322"/>
                </patternFill>
              </fill>
            </x14:dxf>
          </x14:cfRule>
          <x14:cfRule type="containsText" priority="51" operator="containsText" id="{6A940E8E-BBA4-4B97-A690-2ED76E43DC1A}">
            <xm:f>NOT(ISERROR(SEARCH(ListesDeroulantes!$N$2,N19)))</xm:f>
            <xm:f>ListesDeroulantes!$N$2</xm:f>
            <x14:dxf>
              <font>
                <b/>
                <i val="0"/>
                <strike val="0"/>
              </font>
              <numFmt numFmtId="0" formatCode="General"/>
              <fill>
                <patternFill>
                  <bgColor theme="6" tint="0.39994506668294322"/>
                </patternFill>
              </fill>
            </x14:dxf>
          </x14:cfRule>
          <xm:sqref>N19</xm:sqref>
        </x14:conditionalFormatting>
        <x14:conditionalFormatting xmlns:xm="http://schemas.microsoft.com/office/excel/2006/main">
          <x14:cfRule type="containsText" priority="46" operator="containsText" id="{426F0C0A-83D4-4086-AA64-C000A3CCB3A2}">
            <xm:f>NOT(ISERROR(SEARCH(ListesDeroulantes!$N$4,N22)))</xm:f>
            <xm:f>ListesDeroulantes!$N$4</xm:f>
            <x14:dxf>
              <font>
                <b/>
                <i val="0"/>
              </font>
              <fill>
                <patternFill>
                  <bgColor theme="5" tint="0.39994506668294322"/>
                </patternFill>
              </fill>
            </x14:dxf>
          </x14:cfRule>
          <x14:cfRule type="containsText" priority="47" operator="containsText" id="{A90FF8F2-FBB5-4886-A81C-025BA9B52371}">
            <xm:f>NOT(ISERROR(SEARCH(ListesDeroulantes!$N$3,N22)))</xm:f>
            <xm:f>ListesDeroulantes!$N$3</xm:f>
            <x14:dxf>
              <font>
                <b/>
                <i val="0"/>
              </font>
              <fill>
                <patternFill>
                  <bgColor theme="9" tint="0.39994506668294322"/>
                </patternFill>
              </fill>
            </x14:dxf>
          </x14:cfRule>
          <x14:cfRule type="containsText" priority="48" operator="containsText" id="{49F6A6B7-F370-4D93-9C39-B0367FA5429B}">
            <xm:f>NOT(ISERROR(SEARCH(ListesDeroulantes!$N$2,N22)))</xm:f>
            <xm:f>ListesDeroulantes!$N$2</xm:f>
            <x14:dxf>
              <font>
                <b/>
                <i val="0"/>
                <strike val="0"/>
              </font>
              <numFmt numFmtId="0" formatCode="General"/>
              <fill>
                <patternFill>
                  <bgColor theme="6" tint="0.39994506668294322"/>
                </patternFill>
              </fill>
            </x14:dxf>
          </x14:cfRule>
          <xm:sqref>N22</xm:sqref>
        </x14:conditionalFormatting>
        <x14:conditionalFormatting xmlns:xm="http://schemas.microsoft.com/office/excel/2006/main">
          <x14:cfRule type="containsText" priority="43" operator="containsText" id="{C90B19AD-737F-42D2-B182-F9C20CA163E0}">
            <xm:f>NOT(ISERROR(SEARCH(ListesDeroulantes!$N$9,N26)))</xm:f>
            <xm:f>ListesDeroulantes!$N$9</xm:f>
            <x14:dxf>
              <font>
                <b/>
                <i val="0"/>
              </font>
              <fill>
                <patternFill>
                  <bgColor theme="5" tint="0.39994506668294322"/>
                </patternFill>
              </fill>
            </x14:dxf>
          </x14:cfRule>
          <x14:cfRule type="containsText" priority="44" operator="containsText" id="{35E526D7-E853-4543-9692-2BB96250D942}">
            <xm:f>NOT(ISERROR(SEARCH(ListesDeroulantes!$N$8,N26)))</xm:f>
            <xm:f>ListesDeroulantes!$N$8</xm:f>
            <x14:dxf>
              <font>
                <b/>
                <i val="0"/>
              </font>
              <fill>
                <patternFill>
                  <bgColor theme="9" tint="0.39994506668294322"/>
                </patternFill>
              </fill>
            </x14:dxf>
          </x14:cfRule>
          <x14:cfRule type="containsText" priority="45" operator="containsText" id="{C4B2F082-0C28-406A-9204-DD29202B33F3}">
            <xm:f>NOT(ISERROR(SEARCH(ListesDeroulantes!$N$7,N26)))</xm:f>
            <xm:f>ListesDeroulantes!$N$7</xm:f>
            <x14:dxf>
              <font>
                <b/>
                <i val="0"/>
              </font>
              <fill>
                <patternFill>
                  <bgColor theme="6" tint="0.39994506668294322"/>
                </patternFill>
              </fill>
            </x14:dxf>
          </x14:cfRule>
          <xm:sqref>N26:N30</xm:sqref>
        </x14:conditionalFormatting>
        <x14:conditionalFormatting xmlns:xm="http://schemas.microsoft.com/office/excel/2006/main">
          <x14:cfRule type="containsText" priority="40" operator="containsText" id="{E3B048DD-7C21-4449-A121-430A803A5D08}">
            <xm:f>NOT(ISERROR(SEARCH(ListesDeroulantes!$W$4,M33)))</xm:f>
            <xm:f>ListesDeroulantes!$W$4</xm:f>
            <x14:dxf>
              <font>
                <b/>
                <i val="0"/>
              </font>
              <fill>
                <patternFill>
                  <bgColor theme="5" tint="0.39994506668294322"/>
                </patternFill>
              </fill>
            </x14:dxf>
          </x14:cfRule>
          <x14:cfRule type="containsText" priority="41" operator="containsText" id="{10FDBC89-0C49-4616-90F3-07FA24907146}">
            <xm:f>NOT(ISERROR(SEARCH(ListesDeroulantes!$W$3,M33)))</xm:f>
            <xm:f>ListesDeroulantes!$W$3</xm:f>
            <x14:dxf>
              <font>
                <b/>
                <i val="0"/>
              </font>
              <fill>
                <patternFill>
                  <bgColor theme="9" tint="0.59996337778862885"/>
                </patternFill>
              </fill>
            </x14:dxf>
          </x14:cfRule>
          <x14:cfRule type="containsText" priority="42" operator="containsText" id="{E91F8909-75DE-4DA0-B7EA-C4CFE3AD4DDE}">
            <xm:f>NOT(ISERROR(SEARCH(ListesDeroulantes!$W$2,M33)))</xm:f>
            <xm:f>ListesDeroulantes!$W$2</xm:f>
            <x14:dxf>
              <font>
                <b/>
                <i val="0"/>
              </font>
              <fill>
                <patternFill>
                  <bgColor theme="6" tint="0.39994506668294322"/>
                </patternFill>
              </fill>
            </x14:dxf>
          </x14:cfRule>
          <xm:sqref>M33</xm:sqref>
        </x14:conditionalFormatting>
        <x14:conditionalFormatting xmlns:xm="http://schemas.microsoft.com/office/excel/2006/main">
          <x14:cfRule type="containsText" priority="37" operator="containsText" id="{B1165987-424A-4023-B39B-B165CDC584B3}">
            <xm:f>NOT(ISERROR(SEARCH(ListesDeroulantes!$Y$4,N33)))</xm:f>
            <xm:f>ListesDeroulantes!$Y$4</xm:f>
            <x14:dxf>
              <font>
                <b/>
                <i val="0"/>
              </font>
              <fill>
                <patternFill>
                  <bgColor theme="5" tint="0.39994506668294322"/>
                </patternFill>
              </fill>
            </x14:dxf>
          </x14:cfRule>
          <x14:cfRule type="containsText" priority="38" operator="containsText" id="{491A51EA-58A5-4A8A-B550-C293E4490B25}">
            <xm:f>NOT(ISERROR(SEARCH(ListesDeroulantes!$Y$3,N33)))</xm:f>
            <xm:f>ListesDeroulantes!$Y$3</xm:f>
            <x14:dxf>
              <font>
                <b/>
                <i val="0"/>
              </font>
              <fill>
                <patternFill>
                  <bgColor theme="9" tint="0.39994506668294322"/>
                </patternFill>
              </fill>
            </x14:dxf>
          </x14:cfRule>
          <x14:cfRule type="containsText" priority="39" operator="containsText" id="{9E4D19BD-257F-4E50-8A39-87B61EB881D6}">
            <xm:f>NOT(ISERROR(SEARCH(ListesDeroulantes!$Y$2,N33)))</xm:f>
            <xm:f>ListesDeroulantes!$Y$2</xm:f>
            <x14:dxf>
              <font>
                <b/>
                <i val="0"/>
              </font>
              <fill>
                <patternFill>
                  <bgColor theme="6" tint="0.39994506668294322"/>
                </patternFill>
              </fill>
            </x14:dxf>
          </x14:cfRule>
          <xm:sqref>N33</xm:sqref>
        </x14:conditionalFormatting>
        <x14:conditionalFormatting xmlns:xm="http://schemas.microsoft.com/office/excel/2006/main">
          <x14:cfRule type="containsText" priority="34" operator="containsText" id="{7B3806F7-5876-4439-8184-6E0CCDCCF3A7}">
            <xm:f>NOT(ISERROR(SEARCH(ListesDeroulantes!$AA$4,M36)))</xm:f>
            <xm:f>ListesDeroulantes!$AA$4</xm:f>
            <x14:dxf>
              <font>
                <b/>
                <i val="0"/>
              </font>
              <fill>
                <patternFill>
                  <bgColor theme="5" tint="0.39994506668294322"/>
                </patternFill>
              </fill>
            </x14:dxf>
          </x14:cfRule>
          <x14:cfRule type="containsText" priority="35" operator="containsText" id="{B6A4914D-78A7-431A-9D44-C8455650B41E}">
            <xm:f>NOT(ISERROR(SEARCH(ListesDeroulantes!$AA$3,M36)))</xm:f>
            <xm:f>ListesDeroulantes!$AA$3</xm:f>
            <x14:dxf>
              <font>
                <b/>
                <i val="0"/>
              </font>
              <fill>
                <patternFill>
                  <bgColor theme="9" tint="0.39994506668294322"/>
                </patternFill>
              </fill>
            </x14:dxf>
          </x14:cfRule>
          <x14:cfRule type="containsText" priority="36" operator="containsText" id="{019DE91E-9BFE-4CC5-B28F-DF2D04D7F46A}">
            <xm:f>NOT(ISERROR(SEARCH(ListesDeroulantes!$AA$2,M36)))</xm:f>
            <xm:f>ListesDeroulantes!$AA$2</xm:f>
            <x14:dxf>
              <font>
                <b/>
                <i val="0"/>
              </font>
              <fill>
                <patternFill>
                  <bgColor theme="6" tint="0.39994506668294322"/>
                </patternFill>
              </fill>
            </x14:dxf>
          </x14:cfRule>
          <xm:sqref>M36</xm:sqref>
        </x14:conditionalFormatting>
        <x14:conditionalFormatting xmlns:xm="http://schemas.microsoft.com/office/excel/2006/main">
          <x14:cfRule type="containsText" priority="31" operator="containsText" id="{B26C441B-D473-4BDE-97C0-75E7929FC75B}">
            <xm:f>NOT(ISERROR(SEARCH(ListesDeroulantes!$AC$4,N38)))</xm:f>
            <xm:f>ListesDeroulantes!$AC$4</xm:f>
            <x14:dxf>
              <font>
                <b/>
                <i val="0"/>
              </font>
              <fill>
                <patternFill>
                  <bgColor theme="5" tint="0.39994506668294322"/>
                </patternFill>
              </fill>
            </x14:dxf>
          </x14:cfRule>
          <x14:cfRule type="containsText" priority="32" operator="containsText" id="{70E3A814-9248-4B70-ABC5-81B5DBCEC460}">
            <xm:f>NOT(ISERROR(SEARCH(ListesDeroulantes!$AC$3,N38)))</xm:f>
            <xm:f>ListesDeroulantes!$AC$3</xm:f>
            <x14:dxf>
              <font>
                <b/>
                <i val="0"/>
              </font>
              <fill>
                <patternFill>
                  <bgColor theme="9" tint="0.39994506668294322"/>
                </patternFill>
              </fill>
            </x14:dxf>
          </x14:cfRule>
          <x14:cfRule type="containsText" priority="33" operator="containsText" id="{78E8DB1D-A9B2-4F6A-A408-1C33FEBD34C8}">
            <xm:f>NOT(ISERROR(SEARCH(ListesDeroulantes!$AC$2,N38)))</xm:f>
            <xm:f>ListesDeroulantes!$AC$2</xm:f>
            <x14:dxf>
              <font>
                <b/>
                <i val="0"/>
              </font>
              <fill>
                <patternFill>
                  <bgColor theme="6" tint="0.39994506668294322"/>
                </patternFill>
              </fill>
            </x14:dxf>
          </x14:cfRule>
          <xm:sqref>N38</xm:sqref>
        </x14:conditionalFormatting>
        <x14:conditionalFormatting xmlns:xm="http://schemas.microsoft.com/office/excel/2006/main">
          <x14:cfRule type="colorScale" priority="30" id="{1F05D292-FCD6-4331-B784-88B85B370677}">
            <x14:colorScale>
              <x14:cfvo type="num">
                <xm:f>ListesDeroulantes!$AE$2</xm:f>
              </x14:cfvo>
              <x14:cfvo type="num">
                <xm:f>ListesDeroulantes!$AE$3</xm:f>
              </x14:cfvo>
              <x14:cfvo type="num">
                <xm:f>ListesDeroulantes!$AE$4</xm:f>
              </x14:cfvo>
              <x14:color rgb="FF92D050"/>
              <x14:color rgb="FFFFEB84"/>
              <x14:color theme="5" tint="-0.249977111117893"/>
            </x14:colorScale>
          </x14:cfRule>
          <xm:sqref>N45</xm:sqref>
        </x14:conditionalFormatting>
        <x14:conditionalFormatting xmlns:xm="http://schemas.microsoft.com/office/excel/2006/main">
          <x14:cfRule type="colorScale" priority="17" id="{C157FA4E-771A-465C-AAC0-67A621B8BD91}">
            <x14:colorScale>
              <x14:cfvo type="num">
                <xm:f>ListesDeroulantes!$AE$2</xm:f>
              </x14:cfvo>
              <x14:cfvo type="num">
                <xm:f>ListesDeroulantes!$AE$3</xm:f>
              </x14:cfvo>
              <x14:cfvo type="num">
                <xm:f>ListesDeroulantes!$AE$4</xm:f>
              </x14:cfvo>
              <x14:color rgb="FF92D050"/>
              <x14:color rgb="FFFFEB84"/>
              <x14:color theme="5" tint="-0.249977111117893"/>
            </x14:colorScale>
          </x14:cfRule>
          <xm:sqref>N71:N73</xm:sqref>
        </x14:conditionalFormatting>
        <x14:conditionalFormatting xmlns:xm="http://schemas.microsoft.com/office/excel/2006/main">
          <x14:cfRule type="containsText" priority="15" operator="containsText" id="{AA6A5D52-9EFD-4669-9DE1-3AB08ACDC2FD}">
            <xm:f>NOT(ISERROR(SEARCH(ListesDeroulantes!$AG$3,N74)))</xm:f>
            <xm:f>ListesDeroulantes!$AG$3</xm:f>
            <x14:dxf>
              <font>
                <b/>
                <i val="0"/>
              </font>
              <fill>
                <patternFill>
                  <bgColor theme="5" tint="0.39994506668294322"/>
                </patternFill>
              </fill>
            </x14:dxf>
          </x14:cfRule>
          <x14:cfRule type="containsText" priority="16" operator="containsText" id="{F533EAC2-35A4-42F6-8E8C-12B4C8640E2B}">
            <xm:f>NOT(ISERROR(SEARCH(ListesDeroulantes!$AG$2,N74)))</xm:f>
            <xm:f>ListesDeroulantes!$AG$2</xm:f>
            <x14:dxf>
              <font>
                <b/>
                <i val="0"/>
              </font>
              <fill>
                <patternFill>
                  <bgColor theme="6" tint="0.39994506668294322"/>
                </patternFill>
              </fill>
            </x14:dxf>
          </x14:cfRule>
          <xm:sqref>N74:N77</xm:sqref>
        </x14:conditionalFormatting>
        <x14:conditionalFormatting xmlns:xm="http://schemas.microsoft.com/office/excel/2006/main">
          <x14:cfRule type="containsText" priority="12" operator="containsText" id="{575BF97F-5C56-403D-B97B-885C2095F3DD}">
            <xm:f>NOT(ISERROR(SEARCH(ListesDeroulantes!$AI$4,N78)))</xm:f>
            <xm:f>ListesDeroulantes!$AI$4</xm:f>
            <x14:dxf>
              <font>
                <b/>
                <i val="0"/>
              </font>
              <fill>
                <patternFill>
                  <bgColor theme="5" tint="0.39994506668294322"/>
                </patternFill>
              </fill>
            </x14:dxf>
          </x14:cfRule>
          <x14:cfRule type="containsText" priority="13" operator="containsText" id="{862071AE-6931-44DB-8253-9952F1275018}">
            <xm:f>NOT(ISERROR(SEARCH(ListesDeroulantes!$AI$3,N78)))</xm:f>
            <xm:f>ListesDeroulantes!$AI$3</xm:f>
            <x14:dxf>
              <font>
                <b/>
                <i val="0"/>
              </font>
              <fill>
                <patternFill>
                  <bgColor theme="9" tint="0.39994506668294322"/>
                </patternFill>
              </fill>
            </x14:dxf>
          </x14:cfRule>
          <x14:cfRule type="containsText" priority="14" operator="containsText" id="{F1670A2C-B1DF-4474-9977-F13F4A8167B5}">
            <xm:f>NOT(ISERROR(SEARCH(ListesDeroulantes!$AI$2,N78)))</xm:f>
            <xm:f>ListesDeroulantes!$AI$2</xm:f>
            <x14:dxf>
              <font>
                <b/>
                <i val="0"/>
              </font>
              <fill>
                <patternFill>
                  <bgColor theme="6" tint="0.39994506668294322"/>
                </patternFill>
              </fill>
            </x14:dxf>
          </x14:cfRule>
          <xm:sqref>N78:N81</xm:sqref>
        </x14:conditionalFormatting>
        <x14:conditionalFormatting xmlns:xm="http://schemas.microsoft.com/office/excel/2006/main">
          <x14:cfRule type="cellIs" priority="9" operator="equal" id="{E1D11DA0-F5F9-4305-9456-CBAD0446F405}">
            <xm:f>ListesDeroulantes!$AK$4</xm:f>
            <x14:dxf>
              <fill>
                <patternFill>
                  <bgColor theme="9" tint="0.59996337778862885"/>
                </patternFill>
              </fill>
            </x14:dxf>
          </x14:cfRule>
          <x14:cfRule type="cellIs" priority="10" operator="equal" id="{9E1CE8D4-6146-4BDE-A8E8-093698A7CB7E}">
            <xm:f>ListesDeroulantes!$AK$3</xm:f>
            <x14:dxf>
              <fill>
                <patternFill>
                  <bgColor theme="5" tint="0.39994506668294322"/>
                </patternFill>
              </fill>
            </x14:dxf>
          </x14:cfRule>
          <x14:cfRule type="cellIs" priority="11" operator="equal" id="{01CA4ED5-A46B-4F59-A1CF-4057ED18295A}">
            <xm:f>ListesDeroulantes!$AK$2</xm:f>
            <x14:dxf>
              <fill>
                <patternFill>
                  <bgColor theme="6" tint="0.39994506668294322"/>
                </patternFill>
              </fill>
            </x14:dxf>
          </x14:cfRule>
          <xm:sqref>N45:N54</xm:sqref>
        </x14:conditionalFormatting>
        <x14:conditionalFormatting xmlns:xm="http://schemas.microsoft.com/office/excel/2006/main">
          <x14:cfRule type="containsText" priority="1" operator="containsText" id="{4F2E192F-E167-4A60-94C4-AC7DE89428B9}">
            <xm:f>NOT(ISERROR(SEARCH(ListesDeroulantes!$N$4,N42)))</xm:f>
            <xm:f>ListesDeroulantes!$N$4</xm:f>
            <x14:dxf>
              <font>
                <b/>
                <i val="0"/>
              </font>
              <fill>
                <patternFill>
                  <bgColor theme="5" tint="0.39994506668294322"/>
                </patternFill>
              </fill>
            </x14:dxf>
          </x14:cfRule>
          <x14:cfRule type="containsText" priority="2" operator="containsText" id="{252B4115-E87D-40EC-858F-1D1011340443}">
            <xm:f>NOT(ISERROR(SEARCH(ListesDeroulantes!$N$3,N42)))</xm:f>
            <xm:f>ListesDeroulantes!$N$3</xm:f>
            <x14:dxf>
              <font>
                <b/>
                <i val="0"/>
              </font>
              <fill>
                <patternFill>
                  <bgColor theme="9" tint="0.39994506668294322"/>
                </patternFill>
              </fill>
            </x14:dxf>
          </x14:cfRule>
          <x14:cfRule type="containsText" priority="3" operator="containsText" id="{28D43016-DBD1-4075-8443-10C9B20293E1}">
            <xm:f>NOT(ISERROR(SEARCH(ListesDeroulantes!$N$2,N42)))</xm:f>
            <xm:f>ListesDeroulantes!$N$2</xm:f>
            <x14:dxf>
              <font>
                <b/>
                <i val="0"/>
                <strike val="0"/>
              </font>
              <numFmt numFmtId="0" formatCode="General"/>
              <fill>
                <patternFill>
                  <bgColor theme="6" tint="0.39994506668294322"/>
                </patternFill>
              </fill>
            </x14:dxf>
          </x14:cfRule>
          <xm:sqref>N42</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ListesDeroulantes!$N$2:$N$4</xm:f>
          </x14:formula1>
          <xm:sqref>N22 N42</xm:sqref>
        </x14:dataValidation>
        <x14:dataValidation type="list" allowBlank="1" showInputMessage="1" showErrorMessage="1">
          <x14:formula1>
            <xm:f>ListesDeroulantes!$M$2:$M$4</xm:f>
          </x14:formula1>
          <xm:sqref>L16</xm:sqref>
        </x14:dataValidation>
        <x14:dataValidation type="list" allowBlank="1" showInputMessage="1" showErrorMessage="1">
          <x14:formula1>
            <xm:f>ListesDeroulantes!$P$2:$P$4</xm:f>
          </x14:formula1>
          <xm:sqref>L5:L12</xm:sqref>
        </x14:dataValidation>
        <x14:dataValidation type="list" allowBlank="1" showInputMessage="1" showErrorMessage="1">
          <x14:formula1>
            <xm:f>ListesDeroulantes!$N$2:$N$5</xm:f>
          </x14:formula1>
          <xm:sqref>N19</xm:sqref>
        </x14:dataValidation>
        <x14:dataValidation type="list" allowBlank="1" showInputMessage="1" showErrorMessage="1">
          <x14:formula1>
            <xm:f>ListesDeroulantes!$N$7:$N$10</xm:f>
          </x14:formula1>
          <xm:sqref>N26:N30</xm:sqref>
        </x14:dataValidation>
        <x14:dataValidation type="list" allowBlank="1" showInputMessage="1" showErrorMessage="1">
          <x14:formula1>
            <xm:f>ListesDeroulantes!$W$2:$W$5</xm:f>
          </x14:formula1>
          <xm:sqref>M33</xm:sqref>
        </x14:dataValidation>
        <x14:dataValidation type="list" allowBlank="1" showInputMessage="1" showErrorMessage="1">
          <x14:formula1>
            <xm:f>ListesDeroulantes!$Y$2:$Y$5</xm:f>
          </x14:formula1>
          <xm:sqref>N33</xm:sqref>
        </x14:dataValidation>
        <x14:dataValidation type="list" allowBlank="1" showInputMessage="1" showErrorMessage="1">
          <x14:formula1>
            <xm:f>ListesDeroulantes!$AA$2:$AA$5</xm:f>
          </x14:formula1>
          <xm:sqref>M36</xm:sqref>
        </x14:dataValidation>
        <x14:dataValidation type="list" allowBlank="1" showInputMessage="1" showErrorMessage="1">
          <x14:formula1>
            <xm:f>ListesDeroulantes!$AC$2:$AC$5</xm:f>
          </x14:formula1>
          <xm:sqref>N38</xm:sqref>
        </x14:dataValidation>
        <x14:dataValidation type="list" allowBlank="1" showInputMessage="1" showErrorMessage="1">
          <x14:formula1>
            <xm:f>ListesDeroulantes!$AG$2:$AG$4</xm:f>
          </x14:formula1>
          <xm:sqref>N74:N77</xm:sqref>
        </x14:dataValidation>
        <x14:dataValidation type="list" allowBlank="1" showInputMessage="1" showErrorMessage="1">
          <x14:formula1>
            <xm:f>ListesDeroulantes!$AI$2:$AI$5</xm:f>
          </x14:formula1>
          <xm:sqref>N78:N81</xm:sqref>
        </x14:dataValidation>
        <x14:dataValidation type="list" allowBlank="1" showInputMessage="1" showErrorMessage="1">
          <x14:formula1>
            <xm:f>ListesDeroulantes!$AK$2:$AK$4</xm:f>
          </x14:formula1>
          <xm:sqref>N45:N54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2"/>
  <sheetViews>
    <sheetView showGridLines="0" showRowColHeaders="0" showRuler="0" zoomScaleNormal="100" workbookViewId="0">
      <selection activeCell="D12" sqref="D12"/>
    </sheetView>
  </sheetViews>
  <sheetFormatPr baseColWidth="10" defaultRowHeight="12" x14ac:dyDescent="0.2"/>
  <cols>
    <col min="2" max="2" width="33" customWidth="1"/>
    <col min="3" max="3" width="28.28515625" customWidth="1"/>
    <col min="4" max="4" width="26.140625" customWidth="1"/>
    <col min="5" max="5" width="23.7109375" customWidth="1"/>
    <col min="6" max="6" width="27.7109375" customWidth="1"/>
  </cols>
  <sheetData>
    <row r="1" spans="1:6" ht="18" x14ac:dyDescent="0.2">
      <c r="A1" s="584" t="s">
        <v>94</v>
      </c>
      <c r="B1" s="584"/>
      <c r="C1" s="584"/>
      <c r="D1" s="584"/>
      <c r="E1" s="584"/>
      <c r="F1" s="584"/>
    </row>
    <row r="2" spans="1:6" ht="8.25" customHeight="1" x14ac:dyDescent="0.2"/>
    <row r="3" spans="1:6" x14ac:dyDescent="0.2">
      <c r="A3" s="585" t="s">
        <v>95</v>
      </c>
      <c r="B3" s="586"/>
      <c r="C3" s="587">
        <f>'Formulaire 1_Données'!B4</f>
        <v>0</v>
      </c>
      <c r="D3" s="588"/>
      <c r="E3" s="588"/>
      <c r="F3" s="588"/>
    </row>
    <row r="4" spans="1:6" ht="8.25" customHeight="1" thickBot="1" x14ac:dyDescent="0.25"/>
    <row r="5" spans="1:6" ht="33.75" x14ac:dyDescent="0.2">
      <c r="A5" s="152" t="s">
        <v>86</v>
      </c>
      <c r="B5" s="153" t="s">
        <v>87</v>
      </c>
      <c r="C5" s="153" t="s">
        <v>88</v>
      </c>
      <c r="D5" s="153" t="s">
        <v>89</v>
      </c>
      <c r="E5" s="153" t="s">
        <v>90</v>
      </c>
      <c r="F5" s="154" t="s">
        <v>91</v>
      </c>
    </row>
    <row r="6" spans="1:6" ht="198" customHeight="1" x14ac:dyDescent="0.2">
      <c r="A6" s="155">
        <f>'Formulaire 1_Données'!A36</f>
        <v>0</v>
      </c>
      <c r="B6" s="69" t="s">
        <v>96</v>
      </c>
      <c r="C6" s="134" t="s">
        <v>98</v>
      </c>
      <c r="D6" s="134" t="s">
        <v>267</v>
      </c>
      <c r="E6" s="134" t="s">
        <v>102</v>
      </c>
      <c r="F6" s="156" t="s">
        <v>103</v>
      </c>
    </row>
    <row r="7" spans="1:6" x14ac:dyDescent="0.2">
      <c r="A7" s="589"/>
      <c r="B7" s="590"/>
      <c r="C7" s="590"/>
      <c r="D7" s="590"/>
      <c r="E7" s="590"/>
      <c r="F7" s="591"/>
    </row>
    <row r="8" spans="1:6" x14ac:dyDescent="0.2">
      <c r="A8" s="592" t="s">
        <v>92</v>
      </c>
      <c r="B8" s="581" t="s">
        <v>97</v>
      </c>
      <c r="C8" s="593" t="s">
        <v>99</v>
      </c>
      <c r="D8" s="594" t="s">
        <v>100</v>
      </c>
      <c r="E8" s="593" t="s">
        <v>99</v>
      </c>
      <c r="F8" s="596" t="s">
        <v>99</v>
      </c>
    </row>
    <row r="9" spans="1:6" x14ac:dyDescent="0.2">
      <c r="A9" s="592"/>
      <c r="B9" s="582"/>
      <c r="C9" s="593"/>
      <c r="D9" s="595"/>
      <c r="E9" s="593"/>
      <c r="F9" s="596"/>
    </row>
    <row r="10" spans="1:6" x14ac:dyDescent="0.2">
      <c r="A10" s="592"/>
      <c r="B10" s="582"/>
      <c r="C10" s="593"/>
      <c r="D10" s="595"/>
      <c r="E10" s="593"/>
      <c r="F10" s="596"/>
    </row>
    <row r="11" spans="1:6" ht="78.75" customHeight="1" x14ac:dyDescent="0.2">
      <c r="A11" s="592"/>
      <c r="B11" s="583"/>
      <c r="C11" s="593"/>
      <c r="D11" s="595"/>
      <c r="E11" s="593"/>
      <c r="F11" s="596"/>
    </row>
    <row r="12" spans="1:6" ht="96.75" customHeight="1" thickBot="1" x14ac:dyDescent="0.25">
      <c r="A12" s="157" t="s">
        <v>93</v>
      </c>
      <c r="B12" s="158" t="s">
        <v>99</v>
      </c>
      <c r="C12" s="158" t="s">
        <v>99</v>
      </c>
      <c r="D12" s="159" t="s">
        <v>101</v>
      </c>
      <c r="E12" s="158" t="s">
        <v>99</v>
      </c>
      <c r="F12" s="160" t="s">
        <v>99</v>
      </c>
    </row>
  </sheetData>
  <sheetProtection algorithmName="SHA-512" hashValue="dnUuJN8mJT34grv+8x6iHrUJUmf9NelsCs7RUDD7qJupRG/x5dajyqskO5KqDMqYNAhajUpgzUiH1HvClL59ag==" saltValue="pZ9WKNvMdFZx9UnfGYvCFA==" spinCount="100000" sheet="1" selectLockedCells="1"/>
  <mergeCells count="10">
    <mergeCell ref="B8:B11"/>
    <mergeCell ref="A1:F1"/>
    <mergeCell ref="A3:B3"/>
    <mergeCell ref="C3:F3"/>
    <mergeCell ref="A7:F7"/>
    <mergeCell ref="A8:A11"/>
    <mergeCell ref="C8:C11"/>
    <mergeCell ref="D8:D11"/>
    <mergeCell ref="E8:E11"/>
    <mergeCell ref="F8:F11"/>
  </mergeCells>
  <pageMargins left="0.7" right="0.32291666666666669"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112"/>
  <sheetViews>
    <sheetView showGridLines="0" showRuler="0" topLeftCell="B1" zoomScale="130" zoomScaleNormal="130" zoomScaleSheetLayoutView="100" zoomScalePageLayoutView="125" workbookViewId="0">
      <selection activeCell="E56" sqref="E56"/>
    </sheetView>
  </sheetViews>
  <sheetFormatPr baseColWidth="10" defaultColWidth="10.85546875" defaultRowHeight="12.75" x14ac:dyDescent="0.2"/>
  <cols>
    <col min="1" max="1" width="5" style="97" hidden="1" customWidth="1"/>
    <col min="2" max="2" width="19" style="97" customWidth="1"/>
    <col min="3" max="3" width="47.42578125" style="97" customWidth="1"/>
    <col min="4" max="4" width="15.85546875" style="97" bestFit="1" customWidth="1"/>
    <col min="5" max="5" width="7" style="99" customWidth="1"/>
    <col min="6" max="9" width="7" style="97" customWidth="1"/>
    <col min="10" max="10" width="46.42578125" style="97" customWidth="1"/>
    <col min="11" max="237" width="10.85546875" style="97"/>
    <col min="238" max="238" width="0" style="97" hidden="1" customWidth="1"/>
    <col min="239" max="239" width="18.42578125" style="97" customWidth="1"/>
    <col min="240" max="240" width="47.42578125" style="97" customWidth="1"/>
    <col min="241" max="241" width="2.42578125" style="97" bestFit="1" customWidth="1"/>
    <col min="242" max="242" width="2.42578125" style="97" customWidth="1"/>
    <col min="243" max="244" width="2" style="97" customWidth="1"/>
    <col min="245" max="245" width="2.42578125" style="97" customWidth="1"/>
    <col min="246" max="247" width="2.140625" style="97" customWidth="1"/>
    <col min="248" max="248" width="2.85546875" style="97" customWidth="1"/>
    <col min="249" max="250" width="2" style="97" customWidth="1"/>
    <col min="251" max="251" width="2.140625" style="97" bestFit="1" customWidth="1"/>
    <col min="252" max="253" width="2" style="97" customWidth="1"/>
    <col min="254" max="254" width="46.42578125" style="97" customWidth="1"/>
    <col min="255" max="256" width="2.5703125" style="97" customWidth="1"/>
    <col min="257" max="493" width="10.85546875" style="97"/>
    <col min="494" max="494" width="0" style="97" hidden="1" customWidth="1"/>
    <col min="495" max="495" width="18.42578125" style="97" customWidth="1"/>
    <col min="496" max="496" width="47.42578125" style="97" customWidth="1"/>
    <col min="497" max="497" width="2.42578125" style="97" bestFit="1" customWidth="1"/>
    <col min="498" max="498" width="2.42578125" style="97" customWidth="1"/>
    <col min="499" max="500" width="2" style="97" customWidth="1"/>
    <col min="501" max="501" width="2.42578125" style="97" customWidth="1"/>
    <col min="502" max="503" width="2.140625" style="97" customWidth="1"/>
    <col min="504" max="504" width="2.85546875" style="97" customWidth="1"/>
    <col min="505" max="506" width="2" style="97" customWidth="1"/>
    <col min="507" max="507" width="2.140625" style="97" bestFit="1" customWidth="1"/>
    <col min="508" max="509" width="2" style="97" customWidth="1"/>
    <col min="510" max="510" width="46.42578125" style="97" customWidth="1"/>
    <col min="511" max="512" width="2.5703125" style="97" customWidth="1"/>
    <col min="513" max="749" width="10.85546875" style="97"/>
    <col min="750" max="750" width="0" style="97" hidden="1" customWidth="1"/>
    <col min="751" max="751" width="18.42578125" style="97" customWidth="1"/>
    <col min="752" max="752" width="47.42578125" style="97" customWidth="1"/>
    <col min="753" max="753" width="2.42578125" style="97" bestFit="1" customWidth="1"/>
    <col min="754" max="754" width="2.42578125" style="97" customWidth="1"/>
    <col min="755" max="756" width="2" style="97" customWidth="1"/>
    <col min="757" max="757" width="2.42578125" style="97" customWidth="1"/>
    <col min="758" max="759" width="2.140625" style="97" customWidth="1"/>
    <col min="760" max="760" width="2.85546875" style="97" customWidth="1"/>
    <col min="761" max="762" width="2" style="97" customWidth="1"/>
    <col min="763" max="763" width="2.140625" style="97" bestFit="1" customWidth="1"/>
    <col min="764" max="765" width="2" style="97" customWidth="1"/>
    <col min="766" max="766" width="46.42578125" style="97" customWidth="1"/>
    <col min="767" max="768" width="2.5703125" style="97" customWidth="1"/>
    <col min="769" max="1005" width="10.85546875" style="97"/>
    <col min="1006" max="1006" width="0" style="97" hidden="1" customWidth="1"/>
    <col min="1007" max="1007" width="18.42578125" style="97" customWidth="1"/>
    <col min="1008" max="1008" width="47.42578125" style="97" customWidth="1"/>
    <col min="1009" max="1009" width="2.42578125" style="97" bestFit="1" customWidth="1"/>
    <col min="1010" max="1010" width="2.42578125" style="97" customWidth="1"/>
    <col min="1011" max="1012" width="2" style="97" customWidth="1"/>
    <col min="1013" max="1013" width="2.42578125" style="97" customWidth="1"/>
    <col min="1014" max="1015" width="2.140625" style="97" customWidth="1"/>
    <col min="1016" max="1016" width="2.85546875" style="97" customWidth="1"/>
    <col min="1017" max="1018" width="2" style="97" customWidth="1"/>
    <col min="1019" max="1019" width="2.140625" style="97" bestFit="1" customWidth="1"/>
    <col min="1020" max="1021" width="2" style="97" customWidth="1"/>
    <col min="1022" max="1022" width="46.42578125" style="97" customWidth="1"/>
    <col min="1023" max="1024" width="2.5703125" style="97" customWidth="1"/>
    <col min="1025" max="1261" width="10.85546875" style="97"/>
    <col min="1262" max="1262" width="0" style="97" hidden="1" customWidth="1"/>
    <col min="1263" max="1263" width="18.42578125" style="97" customWidth="1"/>
    <col min="1264" max="1264" width="47.42578125" style="97" customWidth="1"/>
    <col min="1265" max="1265" width="2.42578125" style="97" bestFit="1" customWidth="1"/>
    <col min="1266" max="1266" width="2.42578125" style="97" customWidth="1"/>
    <col min="1267" max="1268" width="2" style="97" customWidth="1"/>
    <col min="1269" max="1269" width="2.42578125" style="97" customWidth="1"/>
    <col min="1270" max="1271" width="2.140625" style="97" customWidth="1"/>
    <col min="1272" max="1272" width="2.85546875" style="97" customWidth="1"/>
    <col min="1273" max="1274" width="2" style="97" customWidth="1"/>
    <col min="1275" max="1275" width="2.140625" style="97" bestFit="1" customWidth="1"/>
    <col min="1276" max="1277" width="2" style="97" customWidth="1"/>
    <col min="1278" max="1278" width="46.42578125" style="97" customWidth="1"/>
    <col min="1279" max="1280" width="2.5703125" style="97" customWidth="1"/>
    <col min="1281" max="1517" width="10.85546875" style="97"/>
    <col min="1518" max="1518" width="0" style="97" hidden="1" customWidth="1"/>
    <col min="1519" max="1519" width="18.42578125" style="97" customWidth="1"/>
    <col min="1520" max="1520" width="47.42578125" style="97" customWidth="1"/>
    <col min="1521" max="1521" width="2.42578125" style="97" bestFit="1" customWidth="1"/>
    <col min="1522" max="1522" width="2.42578125" style="97" customWidth="1"/>
    <col min="1523" max="1524" width="2" style="97" customWidth="1"/>
    <col min="1525" max="1525" width="2.42578125" style="97" customWidth="1"/>
    <col min="1526" max="1527" width="2.140625" style="97" customWidth="1"/>
    <col min="1528" max="1528" width="2.85546875" style="97" customWidth="1"/>
    <col min="1529" max="1530" width="2" style="97" customWidth="1"/>
    <col min="1531" max="1531" width="2.140625" style="97" bestFit="1" customWidth="1"/>
    <col min="1532" max="1533" width="2" style="97" customWidth="1"/>
    <col min="1534" max="1534" width="46.42578125" style="97" customWidth="1"/>
    <col min="1535" max="1536" width="2.5703125" style="97" customWidth="1"/>
    <col min="1537" max="1773" width="10.85546875" style="97"/>
    <col min="1774" max="1774" width="0" style="97" hidden="1" customWidth="1"/>
    <col min="1775" max="1775" width="18.42578125" style="97" customWidth="1"/>
    <col min="1776" max="1776" width="47.42578125" style="97" customWidth="1"/>
    <col min="1777" max="1777" width="2.42578125" style="97" bestFit="1" customWidth="1"/>
    <col min="1778" max="1778" width="2.42578125" style="97" customWidth="1"/>
    <col min="1779" max="1780" width="2" style="97" customWidth="1"/>
    <col min="1781" max="1781" width="2.42578125" style="97" customWidth="1"/>
    <col min="1782" max="1783" width="2.140625" style="97" customWidth="1"/>
    <col min="1784" max="1784" width="2.85546875" style="97" customWidth="1"/>
    <col min="1785" max="1786" width="2" style="97" customWidth="1"/>
    <col min="1787" max="1787" width="2.140625" style="97" bestFit="1" customWidth="1"/>
    <col min="1788" max="1789" width="2" style="97" customWidth="1"/>
    <col min="1790" max="1790" width="46.42578125" style="97" customWidth="1"/>
    <col min="1791" max="1792" width="2.5703125" style="97" customWidth="1"/>
    <col min="1793" max="2029" width="10.85546875" style="97"/>
    <col min="2030" max="2030" width="0" style="97" hidden="1" customWidth="1"/>
    <col min="2031" max="2031" width="18.42578125" style="97" customWidth="1"/>
    <col min="2032" max="2032" width="47.42578125" style="97" customWidth="1"/>
    <col min="2033" max="2033" width="2.42578125" style="97" bestFit="1" customWidth="1"/>
    <col min="2034" max="2034" width="2.42578125" style="97" customWidth="1"/>
    <col min="2035" max="2036" width="2" style="97" customWidth="1"/>
    <col min="2037" max="2037" width="2.42578125" style="97" customWidth="1"/>
    <col min="2038" max="2039" width="2.140625" style="97" customWidth="1"/>
    <col min="2040" max="2040" width="2.85546875" style="97" customWidth="1"/>
    <col min="2041" max="2042" width="2" style="97" customWidth="1"/>
    <col min="2043" max="2043" width="2.140625" style="97" bestFit="1" customWidth="1"/>
    <col min="2044" max="2045" width="2" style="97" customWidth="1"/>
    <col min="2046" max="2046" width="46.42578125" style="97" customWidth="1"/>
    <col min="2047" max="2048" width="2.5703125" style="97" customWidth="1"/>
    <col min="2049" max="2285" width="10.85546875" style="97"/>
    <col min="2286" max="2286" width="0" style="97" hidden="1" customWidth="1"/>
    <col min="2287" max="2287" width="18.42578125" style="97" customWidth="1"/>
    <col min="2288" max="2288" width="47.42578125" style="97" customWidth="1"/>
    <col min="2289" max="2289" width="2.42578125" style="97" bestFit="1" customWidth="1"/>
    <col min="2290" max="2290" width="2.42578125" style="97" customWidth="1"/>
    <col min="2291" max="2292" width="2" style="97" customWidth="1"/>
    <col min="2293" max="2293" width="2.42578125" style="97" customWidth="1"/>
    <col min="2294" max="2295" width="2.140625" style="97" customWidth="1"/>
    <col min="2296" max="2296" width="2.85546875" style="97" customWidth="1"/>
    <col min="2297" max="2298" width="2" style="97" customWidth="1"/>
    <col min="2299" max="2299" width="2.140625" style="97" bestFit="1" customWidth="1"/>
    <col min="2300" max="2301" width="2" style="97" customWidth="1"/>
    <col min="2302" max="2302" width="46.42578125" style="97" customWidth="1"/>
    <col min="2303" max="2304" width="2.5703125" style="97" customWidth="1"/>
    <col min="2305" max="2541" width="10.85546875" style="97"/>
    <col min="2542" max="2542" width="0" style="97" hidden="1" customWidth="1"/>
    <col min="2543" max="2543" width="18.42578125" style="97" customWidth="1"/>
    <col min="2544" max="2544" width="47.42578125" style="97" customWidth="1"/>
    <col min="2545" max="2545" width="2.42578125" style="97" bestFit="1" customWidth="1"/>
    <col min="2546" max="2546" width="2.42578125" style="97" customWidth="1"/>
    <col min="2547" max="2548" width="2" style="97" customWidth="1"/>
    <col min="2549" max="2549" width="2.42578125" style="97" customWidth="1"/>
    <col min="2550" max="2551" width="2.140625" style="97" customWidth="1"/>
    <col min="2552" max="2552" width="2.85546875" style="97" customWidth="1"/>
    <col min="2553" max="2554" width="2" style="97" customWidth="1"/>
    <col min="2555" max="2555" width="2.140625" style="97" bestFit="1" customWidth="1"/>
    <col min="2556" max="2557" width="2" style="97" customWidth="1"/>
    <col min="2558" max="2558" width="46.42578125" style="97" customWidth="1"/>
    <col min="2559" max="2560" width="2.5703125" style="97" customWidth="1"/>
    <col min="2561" max="2797" width="10.85546875" style="97"/>
    <col min="2798" max="2798" width="0" style="97" hidden="1" customWidth="1"/>
    <col min="2799" max="2799" width="18.42578125" style="97" customWidth="1"/>
    <col min="2800" max="2800" width="47.42578125" style="97" customWidth="1"/>
    <col min="2801" max="2801" width="2.42578125" style="97" bestFit="1" customWidth="1"/>
    <col min="2802" max="2802" width="2.42578125" style="97" customWidth="1"/>
    <col min="2803" max="2804" width="2" style="97" customWidth="1"/>
    <col min="2805" max="2805" width="2.42578125" style="97" customWidth="1"/>
    <col min="2806" max="2807" width="2.140625" style="97" customWidth="1"/>
    <col min="2808" max="2808" width="2.85546875" style="97" customWidth="1"/>
    <col min="2809" max="2810" width="2" style="97" customWidth="1"/>
    <col min="2811" max="2811" width="2.140625" style="97" bestFit="1" customWidth="1"/>
    <col min="2812" max="2813" width="2" style="97" customWidth="1"/>
    <col min="2814" max="2814" width="46.42578125" style="97" customWidth="1"/>
    <col min="2815" max="2816" width="2.5703125" style="97" customWidth="1"/>
    <col min="2817" max="3053" width="10.85546875" style="97"/>
    <col min="3054" max="3054" width="0" style="97" hidden="1" customWidth="1"/>
    <col min="3055" max="3055" width="18.42578125" style="97" customWidth="1"/>
    <col min="3056" max="3056" width="47.42578125" style="97" customWidth="1"/>
    <col min="3057" max="3057" width="2.42578125" style="97" bestFit="1" customWidth="1"/>
    <col min="3058" max="3058" width="2.42578125" style="97" customWidth="1"/>
    <col min="3059" max="3060" width="2" style="97" customWidth="1"/>
    <col min="3061" max="3061" width="2.42578125" style="97" customWidth="1"/>
    <col min="3062" max="3063" width="2.140625" style="97" customWidth="1"/>
    <col min="3064" max="3064" width="2.85546875" style="97" customWidth="1"/>
    <col min="3065" max="3066" width="2" style="97" customWidth="1"/>
    <col min="3067" max="3067" width="2.140625" style="97" bestFit="1" customWidth="1"/>
    <col min="3068" max="3069" width="2" style="97" customWidth="1"/>
    <col min="3070" max="3070" width="46.42578125" style="97" customWidth="1"/>
    <col min="3071" max="3072" width="2.5703125" style="97" customWidth="1"/>
    <col min="3073" max="3309" width="10.85546875" style="97"/>
    <col min="3310" max="3310" width="0" style="97" hidden="1" customWidth="1"/>
    <col min="3311" max="3311" width="18.42578125" style="97" customWidth="1"/>
    <col min="3312" max="3312" width="47.42578125" style="97" customWidth="1"/>
    <col min="3313" max="3313" width="2.42578125" style="97" bestFit="1" customWidth="1"/>
    <col min="3314" max="3314" width="2.42578125" style="97" customWidth="1"/>
    <col min="3315" max="3316" width="2" style="97" customWidth="1"/>
    <col min="3317" max="3317" width="2.42578125" style="97" customWidth="1"/>
    <col min="3318" max="3319" width="2.140625" style="97" customWidth="1"/>
    <col min="3320" max="3320" width="2.85546875" style="97" customWidth="1"/>
    <col min="3321" max="3322" width="2" style="97" customWidth="1"/>
    <col min="3323" max="3323" width="2.140625" style="97" bestFit="1" customWidth="1"/>
    <col min="3324" max="3325" width="2" style="97" customWidth="1"/>
    <col min="3326" max="3326" width="46.42578125" style="97" customWidth="1"/>
    <col min="3327" max="3328" width="2.5703125" style="97" customWidth="1"/>
    <col min="3329" max="3565" width="10.85546875" style="97"/>
    <col min="3566" max="3566" width="0" style="97" hidden="1" customWidth="1"/>
    <col min="3567" max="3567" width="18.42578125" style="97" customWidth="1"/>
    <col min="3568" max="3568" width="47.42578125" style="97" customWidth="1"/>
    <col min="3569" max="3569" width="2.42578125" style="97" bestFit="1" customWidth="1"/>
    <col min="3570" max="3570" width="2.42578125" style="97" customWidth="1"/>
    <col min="3571" max="3572" width="2" style="97" customWidth="1"/>
    <col min="3573" max="3573" width="2.42578125" style="97" customWidth="1"/>
    <col min="3574" max="3575" width="2.140625" style="97" customWidth="1"/>
    <col min="3576" max="3576" width="2.85546875" style="97" customWidth="1"/>
    <col min="3577" max="3578" width="2" style="97" customWidth="1"/>
    <col min="3579" max="3579" width="2.140625" style="97" bestFit="1" customWidth="1"/>
    <col min="3580" max="3581" width="2" style="97" customWidth="1"/>
    <col min="3582" max="3582" width="46.42578125" style="97" customWidth="1"/>
    <col min="3583" max="3584" width="2.5703125" style="97" customWidth="1"/>
    <col min="3585" max="3821" width="10.85546875" style="97"/>
    <col min="3822" max="3822" width="0" style="97" hidden="1" customWidth="1"/>
    <col min="3823" max="3823" width="18.42578125" style="97" customWidth="1"/>
    <col min="3824" max="3824" width="47.42578125" style="97" customWidth="1"/>
    <col min="3825" max="3825" width="2.42578125" style="97" bestFit="1" customWidth="1"/>
    <col min="3826" max="3826" width="2.42578125" style="97" customWidth="1"/>
    <col min="3827" max="3828" width="2" style="97" customWidth="1"/>
    <col min="3829" max="3829" width="2.42578125" style="97" customWidth="1"/>
    <col min="3830" max="3831" width="2.140625" style="97" customWidth="1"/>
    <col min="3832" max="3832" width="2.85546875" style="97" customWidth="1"/>
    <col min="3833" max="3834" width="2" style="97" customWidth="1"/>
    <col min="3835" max="3835" width="2.140625" style="97" bestFit="1" customWidth="1"/>
    <col min="3836" max="3837" width="2" style="97" customWidth="1"/>
    <col min="3838" max="3838" width="46.42578125" style="97" customWidth="1"/>
    <col min="3839" max="3840" width="2.5703125" style="97" customWidth="1"/>
    <col min="3841" max="4077" width="10.85546875" style="97"/>
    <col min="4078" max="4078" width="0" style="97" hidden="1" customWidth="1"/>
    <col min="4079" max="4079" width="18.42578125" style="97" customWidth="1"/>
    <col min="4080" max="4080" width="47.42578125" style="97" customWidth="1"/>
    <col min="4081" max="4081" width="2.42578125" style="97" bestFit="1" customWidth="1"/>
    <col min="4082" max="4082" width="2.42578125" style="97" customWidth="1"/>
    <col min="4083" max="4084" width="2" style="97" customWidth="1"/>
    <col min="4085" max="4085" width="2.42578125" style="97" customWidth="1"/>
    <col min="4086" max="4087" width="2.140625" style="97" customWidth="1"/>
    <col min="4088" max="4088" width="2.85546875" style="97" customWidth="1"/>
    <col min="4089" max="4090" width="2" style="97" customWidth="1"/>
    <col min="4091" max="4091" width="2.140625" style="97" bestFit="1" customWidth="1"/>
    <col min="4092" max="4093" width="2" style="97" customWidth="1"/>
    <col min="4094" max="4094" width="46.42578125" style="97" customWidth="1"/>
    <col min="4095" max="4096" width="2.5703125" style="97" customWidth="1"/>
    <col min="4097" max="4333" width="10.85546875" style="97"/>
    <col min="4334" max="4334" width="0" style="97" hidden="1" customWidth="1"/>
    <col min="4335" max="4335" width="18.42578125" style="97" customWidth="1"/>
    <col min="4336" max="4336" width="47.42578125" style="97" customWidth="1"/>
    <col min="4337" max="4337" width="2.42578125" style="97" bestFit="1" customWidth="1"/>
    <col min="4338" max="4338" width="2.42578125" style="97" customWidth="1"/>
    <col min="4339" max="4340" width="2" style="97" customWidth="1"/>
    <col min="4341" max="4341" width="2.42578125" style="97" customWidth="1"/>
    <col min="4342" max="4343" width="2.140625" style="97" customWidth="1"/>
    <col min="4344" max="4344" width="2.85546875" style="97" customWidth="1"/>
    <col min="4345" max="4346" width="2" style="97" customWidth="1"/>
    <col min="4347" max="4347" width="2.140625" style="97" bestFit="1" customWidth="1"/>
    <col min="4348" max="4349" width="2" style="97" customWidth="1"/>
    <col min="4350" max="4350" width="46.42578125" style="97" customWidth="1"/>
    <col min="4351" max="4352" width="2.5703125" style="97" customWidth="1"/>
    <col min="4353" max="4589" width="10.85546875" style="97"/>
    <col min="4590" max="4590" width="0" style="97" hidden="1" customWidth="1"/>
    <col min="4591" max="4591" width="18.42578125" style="97" customWidth="1"/>
    <col min="4592" max="4592" width="47.42578125" style="97" customWidth="1"/>
    <col min="4593" max="4593" width="2.42578125" style="97" bestFit="1" customWidth="1"/>
    <col min="4594" max="4594" width="2.42578125" style="97" customWidth="1"/>
    <col min="4595" max="4596" width="2" style="97" customWidth="1"/>
    <col min="4597" max="4597" width="2.42578125" style="97" customWidth="1"/>
    <col min="4598" max="4599" width="2.140625" style="97" customWidth="1"/>
    <col min="4600" max="4600" width="2.85546875" style="97" customWidth="1"/>
    <col min="4601" max="4602" width="2" style="97" customWidth="1"/>
    <col min="4603" max="4603" width="2.140625" style="97" bestFit="1" customWidth="1"/>
    <col min="4604" max="4605" width="2" style="97" customWidth="1"/>
    <col min="4606" max="4606" width="46.42578125" style="97" customWidth="1"/>
    <col min="4607" max="4608" width="2.5703125" style="97" customWidth="1"/>
    <col min="4609" max="4845" width="10.85546875" style="97"/>
    <col min="4846" max="4846" width="0" style="97" hidden="1" customWidth="1"/>
    <col min="4847" max="4847" width="18.42578125" style="97" customWidth="1"/>
    <col min="4848" max="4848" width="47.42578125" style="97" customWidth="1"/>
    <col min="4849" max="4849" width="2.42578125" style="97" bestFit="1" customWidth="1"/>
    <col min="4850" max="4850" width="2.42578125" style="97" customWidth="1"/>
    <col min="4851" max="4852" width="2" style="97" customWidth="1"/>
    <col min="4853" max="4853" width="2.42578125" style="97" customWidth="1"/>
    <col min="4854" max="4855" width="2.140625" style="97" customWidth="1"/>
    <col min="4856" max="4856" width="2.85546875" style="97" customWidth="1"/>
    <col min="4857" max="4858" width="2" style="97" customWidth="1"/>
    <col min="4859" max="4859" width="2.140625" style="97" bestFit="1" customWidth="1"/>
    <col min="4860" max="4861" width="2" style="97" customWidth="1"/>
    <col min="4862" max="4862" width="46.42578125" style="97" customWidth="1"/>
    <col min="4863" max="4864" width="2.5703125" style="97" customWidth="1"/>
    <col min="4865" max="5101" width="10.85546875" style="97"/>
    <col min="5102" max="5102" width="0" style="97" hidden="1" customWidth="1"/>
    <col min="5103" max="5103" width="18.42578125" style="97" customWidth="1"/>
    <col min="5104" max="5104" width="47.42578125" style="97" customWidth="1"/>
    <col min="5105" max="5105" width="2.42578125" style="97" bestFit="1" customWidth="1"/>
    <col min="5106" max="5106" width="2.42578125" style="97" customWidth="1"/>
    <col min="5107" max="5108" width="2" style="97" customWidth="1"/>
    <col min="5109" max="5109" width="2.42578125" style="97" customWidth="1"/>
    <col min="5110" max="5111" width="2.140625" style="97" customWidth="1"/>
    <col min="5112" max="5112" width="2.85546875" style="97" customWidth="1"/>
    <col min="5113" max="5114" width="2" style="97" customWidth="1"/>
    <col min="5115" max="5115" width="2.140625" style="97" bestFit="1" customWidth="1"/>
    <col min="5116" max="5117" width="2" style="97" customWidth="1"/>
    <col min="5118" max="5118" width="46.42578125" style="97" customWidth="1"/>
    <col min="5119" max="5120" width="2.5703125" style="97" customWidth="1"/>
    <col min="5121" max="5357" width="10.85546875" style="97"/>
    <col min="5358" max="5358" width="0" style="97" hidden="1" customWidth="1"/>
    <col min="5359" max="5359" width="18.42578125" style="97" customWidth="1"/>
    <col min="5360" max="5360" width="47.42578125" style="97" customWidth="1"/>
    <col min="5361" max="5361" width="2.42578125" style="97" bestFit="1" customWidth="1"/>
    <col min="5362" max="5362" width="2.42578125" style="97" customWidth="1"/>
    <col min="5363" max="5364" width="2" style="97" customWidth="1"/>
    <col min="5365" max="5365" width="2.42578125" style="97" customWidth="1"/>
    <col min="5366" max="5367" width="2.140625" style="97" customWidth="1"/>
    <col min="5368" max="5368" width="2.85546875" style="97" customWidth="1"/>
    <col min="5369" max="5370" width="2" style="97" customWidth="1"/>
    <col min="5371" max="5371" width="2.140625" style="97" bestFit="1" customWidth="1"/>
    <col min="5372" max="5373" width="2" style="97" customWidth="1"/>
    <col min="5374" max="5374" width="46.42578125" style="97" customWidth="1"/>
    <col min="5375" max="5376" width="2.5703125" style="97" customWidth="1"/>
    <col min="5377" max="5613" width="10.85546875" style="97"/>
    <col min="5614" max="5614" width="0" style="97" hidden="1" customWidth="1"/>
    <col min="5615" max="5615" width="18.42578125" style="97" customWidth="1"/>
    <col min="5616" max="5616" width="47.42578125" style="97" customWidth="1"/>
    <col min="5617" max="5617" width="2.42578125" style="97" bestFit="1" customWidth="1"/>
    <col min="5618" max="5618" width="2.42578125" style="97" customWidth="1"/>
    <col min="5619" max="5620" width="2" style="97" customWidth="1"/>
    <col min="5621" max="5621" width="2.42578125" style="97" customWidth="1"/>
    <col min="5622" max="5623" width="2.140625" style="97" customWidth="1"/>
    <col min="5624" max="5624" width="2.85546875" style="97" customWidth="1"/>
    <col min="5625" max="5626" width="2" style="97" customWidth="1"/>
    <col min="5627" max="5627" width="2.140625" style="97" bestFit="1" customWidth="1"/>
    <col min="5628" max="5629" width="2" style="97" customWidth="1"/>
    <col min="5630" max="5630" width="46.42578125" style="97" customWidth="1"/>
    <col min="5631" max="5632" width="2.5703125" style="97" customWidth="1"/>
    <col min="5633" max="5869" width="10.85546875" style="97"/>
    <col min="5870" max="5870" width="0" style="97" hidden="1" customWidth="1"/>
    <col min="5871" max="5871" width="18.42578125" style="97" customWidth="1"/>
    <col min="5872" max="5872" width="47.42578125" style="97" customWidth="1"/>
    <col min="5873" max="5873" width="2.42578125" style="97" bestFit="1" customWidth="1"/>
    <col min="5874" max="5874" width="2.42578125" style="97" customWidth="1"/>
    <col min="5875" max="5876" width="2" style="97" customWidth="1"/>
    <col min="5877" max="5877" width="2.42578125" style="97" customWidth="1"/>
    <col min="5878" max="5879" width="2.140625" style="97" customWidth="1"/>
    <col min="5880" max="5880" width="2.85546875" style="97" customWidth="1"/>
    <col min="5881" max="5882" width="2" style="97" customWidth="1"/>
    <col min="5883" max="5883" width="2.140625" style="97" bestFit="1" customWidth="1"/>
    <col min="5884" max="5885" width="2" style="97" customWidth="1"/>
    <col min="5886" max="5886" width="46.42578125" style="97" customWidth="1"/>
    <col min="5887" max="5888" width="2.5703125" style="97" customWidth="1"/>
    <col min="5889" max="6125" width="10.85546875" style="97"/>
    <col min="6126" max="6126" width="0" style="97" hidden="1" customWidth="1"/>
    <col min="6127" max="6127" width="18.42578125" style="97" customWidth="1"/>
    <col min="6128" max="6128" width="47.42578125" style="97" customWidth="1"/>
    <col min="6129" max="6129" width="2.42578125" style="97" bestFit="1" customWidth="1"/>
    <col min="6130" max="6130" width="2.42578125" style="97" customWidth="1"/>
    <col min="6131" max="6132" width="2" style="97" customWidth="1"/>
    <col min="6133" max="6133" width="2.42578125" style="97" customWidth="1"/>
    <col min="6134" max="6135" width="2.140625" style="97" customWidth="1"/>
    <col min="6136" max="6136" width="2.85546875" style="97" customWidth="1"/>
    <col min="6137" max="6138" width="2" style="97" customWidth="1"/>
    <col min="6139" max="6139" width="2.140625" style="97" bestFit="1" customWidth="1"/>
    <col min="6140" max="6141" width="2" style="97" customWidth="1"/>
    <col min="6142" max="6142" width="46.42578125" style="97" customWidth="1"/>
    <col min="6143" max="6144" width="2.5703125" style="97" customWidth="1"/>
    <col min="6145" max="6381" width="10.85546875" style="97"/>
    <col min="6382" max="6382" width="0" style="97" hidden="1" customWidth="1"/>
    <col min="6383" max="6383" width="18.42578125" style="97" customWidth="1"/>
    <col min="6384" max="6384" width="47.42578125" style="97" customWidth="1"/>
    <col min="6385" max="6385" width="2.42578125" style="97" bestFit="1" customWidth="1"/>
    <col min="6386" max="6386" width="2.42578125" style="97" customWidth="1"/>
    <col min="6387" max="6388" width="2" style="97" customWidth="1"/>
    <col min="6389" max="6389" width="2.42578125" style="97" customWidth="1"/>
    <col min="6390" max="6391" width="2.140625" style="97" customWidth="1"/>
    <col min="6392" max="6392" width="2.85546875" style="97" customWidth="1"/>
    <col min="6393" max="6394" width="2" style="97" customWidth="1"/>
    <col min="6395" max="6395" width="2.140625" style="97" bestFit="1" customWidth="1"/>
    <col min="6396" max="6397" width="2" style="97" customWidth="1"/>
    <col min="6398" max="6398" width="46.42578125" style="97" customWidth="1"/>
    <col min="6399" max="6400" width="2.5703125" style="97" customWidth="1"/>
    <col min="6401" max="6637" width="10.85546875" style="97"/>
    <col min="6638" max="6638" width="0" style="97" hidden="1" customWidth="1"/>
    <col min="6639" max="6639" width="18.42578125" style="97" customWidth="1"/>
    <col min="6640" max="6640" width="47.42578125" style="97" customWidth="1"/>
    <col min="6641" max="6641" width="2.42578125" style="97" bestFit="1" customWidth="1"/>
    <col min="6642" max="6642" width="2.42578125" style="97" customWidth="1"/>
    <col min="6643" max="6644" width="2" style="97" customWidth="1"/>
    <col min="6645" max="6645" width="2.42578125" style="97" customWidth="1"/>
    <col min="6646" max="6647" width="2.140625" style="97" customWidth="1"/>
    <col min="6648" max="6648" width="2.85546875" style="97" customWidth="1"/>
    <col min="6649" max="6650" width="2" style="97" customWidth="1"/>
    <col min="6651" max="6651" width="2.140625" style="97" bestFit="1" customWidth="1"/>
    <col min="6652" max="6653" width="2" style="97" customWidth="1"/>
    <col min="6654" max="6654" width="46.42578125" style="97" customWidth="1"/>
    <col min="6655" max="6656" width="2.5703125" style="97" customWidth="1"/>
    <col min="6657" max="6893" width="10.85546875" style="97"/>
    <col min="6894" max="6894" width="0" style="97" hidden="1" customWidth="1"/>
    <col min="6895" max="6895" width="18.42578125" style="97" customWidth="1"/>
    <col min="6896" max="6896" width="47.42578125" style="97" customWidth="1"/>
    <col min="6897" max="6897" width="2.42578125" style="97" bestFit="1" customWidth="1"/>
    <col min="6898" max="6898" width="2.42578125" style="97" customWidth="1"/>
    <col min="6899" max="6900" width="2" style="97" customWidth="1"/>
    <col min="6901" max="6901" width="2.42578125" style="97" customWidth="1"/>
    <col min="6902" max="6903" width="2.140625" style="97" customWidth="1"/>
    <col min="6904" max="6904" width="2.85546875" style="97" customWidth="1"/>
    <col min="6905" max="6906" width="2" style="97" customWidth="1"/>
    <col min="6907" max="6907" width="2.140625" style="97" bestFit="1" customWidth="1"/>
    <col min="6908" max="6909" width="2" style="97" customWidth="1"/>
    <col min="6910" max="6910" width="46.42578125" style="97" customWidth="1"/>
    <col min="6911" max="6912" width="2.5703125" style="97" customWidth="1"/>
    <col min="6913" max="7149" width="10.85546875" style="97"/>
    <col min="7150" max="7150" width="0" style="97" hidden="1" customWidth="1"/>
    <col min="7151" max="7151" width="18.42578125" style="97" customWidth="1"/>
    <col min="7152" max="7152" width="47.42578125" style="97" customWidth="1"/>
    <col min="7153" max="7153" width="2.42578125" style="97" bestFit="1" customWidth="1"/>
    <col min="7154" max="7154" width="2.42578125" style="97" customWidth="1"/>
    <col min="7155" max="7156" width="2" style="97" customWidth="1"/>
    <col min="7157" max="7157" width="2.42578125" style="97" customWidth="1"/>
    <col min="7158" max="7159" width="2.140625" style="97" customWidth="1"/>
    <col min="7160" max="7160" width="2.85546875" style="97" customWidth="1"/>
    <col min="7161" max="7162" width="2" style="97" customWidth="1"/>
    <col min="7163" max="7163" width="2.140625" style="97" bestFit="1" customWidth="1"/>
    <col min="7164" max="7165" width="2" style="97" customWidth="1"/>
    <col min="7166" max="7166" width="46.42578125" style="97" customWidth="1"/>
    <col min="7167" max="7168" width="2.5703125" style="97" customWidth="1"/>
    <col min="7169" max="7405" width="10.85546875" style="97"/>
    <col min="7406" max="7406" width="0" style="97" hidden="1" customWidth="1"/>
    <col min="7407" max="7407" width="18.42578125" style="97" customWidth="1"/>
    <col min="7408" max="7408" width="47.42578125" style="97" customWidth="1"/>
    <col min="7409" max="7409" width="2.42578125" style="97" bestFit="1" customWidth="1"/>
    <col min="7410" max="7410" width="2.42578125" style="97" customWidth="1"/>
    <col min="7411" max="7412" width="2" style="97" customWidth="1"/>
    <col min="7413" max="7413" width="2.42578125" style="97" customWidth="1"/>
    <col min="7414" max="7415" width="2.140625" style="97" customWidth="1"/>
    <col min="7416" max="7416" width="2.85546875" style="97" customWidth="1"/>
    <col min="7417" max="7418" width="2" style="97" customWidth="1"/>
    <col min="7419" max="7419" width="2.140625" style="97" bestFit="1" customWidth="1"/>
    <col min="7420" max="7421" width="2" style="97" customWidth="1"/>
    <col min="7422" max="7422" width="46.42578125" style="97" customWidth="1"/>
    <col min="7423" max="7424" width="2.5703125" style="97" customWidth="1"/>
    <col min="7425" max="7661" width="10.85546875" style="97"/>
    <col min="7662" max="7662" width="0" style="97" hidden="1" customWidth="1"/>
    <col min="7663" max="7663" width="18.42578125" style="97" customWidth="1"/>
    <col min="7664" max="7664" width="47.42578125" style="97" customWidth="1"/>
    <col min="7665" max="7665" width="2.42578125" style="97" bestFit="1" customWidth="1"/>
    <col min="7666" max="7666" width="2.42578125" style="97" customWidth="1"/>
    <col min="7667" max="7668" width="2" style="97" customWidth="1"/>
    <col min="7669" max="7669" width="2.42578125" style="97" customWidth="1"/>
    <col min="7670" max="7671" width="2.140625" style="97" customWidth="1"/>
    <col min="7672" max="7672" width="2.85546875" style="97" customWidth="1"/>
    <col min="7673" max="7674" width="2" style="97" customWidth="1"/>
    <col min="7675" max="7675" width="2.140625" style="97" bestFit="1" customWidth="1"/>
    <col min="7676" max="7677" width="2" style="97" customWidth="1"/>
    <col min="7678" max="7678" width="46.42578125" style="97" customWidth="1"/>
    <col min="7679" max="7680" width="2.5703125" style="97" customWidth="1"/>
    <col min="7681" max="7917" width="10.85546875" style="97"/>
    <col min="7918" max="7918" width="0" style="97" hidden="1" customWidth="1"/>
    <col min="7919" max="7919" width="18.42578125" style="97" customWidth="1"/>
    <col min="7920" max="7920" width="47.42578125" style="97" customWidth="1"/>
    <col min="7921" max="7921" width="2.42578125" style="97" bestFit="1" customWidth="1"/>
    <col min="7922" max="7922" width="2.42578125" style="97" customWidth="1"/>
    <col min="7923" max="7924" width="2" style="97" customWidth="1"/>
    <col min="7925" max="7925" width="2.42578125" style="97" customWidth="1"/>
    <col min="7926" max="7927" width="2.140625" style="97" customWidth="1"/>
    <col min="7928" max="7928" width="2.85546875" style="97" customWidth="1"/>
    <col min="7929" max="7930" width="2" style="97" customWidth="1"/>
    <col min="7931" max="7931" width="2.140625" style="97" bestFit="1" customWidth="1"/>
    <col min="7932" max="7933" width="2" style="97" customWidth="1"/>
    <col min="7934" max="7934" width="46.42578125" style="97" customWidth="1"/>
    <col min="7935" max="7936" width="2.5703125" style="97" customWidth="1"/>
    <col min="7937" max="8173" width="10.85546875" style="97"/>
    <col min="8174" max="8174" width="0" style="97" hidden="1" customWidth="1"/>
    <col min="8175" max="8175" width="18.42578125" style="97" customWidth="1"/>
    <col min="8176" max="8176" width="47.42578125" style="97" customWidth="1"/>
    <col min="8177" max="8177" width="2.42578125" style="97" bestFit="1" customWidth="1"/>
    <col min="8178" max="8178" width="2.42578125" style="97" customWidth="1"/>
    <col min="8179" max="8180" width="2" style="97" customWidth="1"/>
    <col min="8181" max="8181" width="2.42578125" style="97" customWidth="1"/>
    <col min="8182" max="8183" width="2.140625" style="97" customWidth="1"/>
    <col min="8184" max="8184" width="2.85546875" style="97" customWidth="1"/>
    <col min="8185" max="8186" width="2" style="97" customWidth="1"/>
    <col min="8187" max="8187" width="2.140625" style="97" bestFit="1" customWidth="1"/>
    <col min="8188" max="8189" width="2" style="97" customWidth="1"/>
    <col min="8190" max="8190" width="46.42578125" style="97" customWidth="1"/>
    <col min="8191" max="8192" width="2.5703125" style="97" customWidth="1"/>
    <col min="8193" max="8429" width="10.85546875" style="97"/>
    <col min="8430" max="8430" width="0" style="97" hidden="1" customWidth="1"/>
    <col min="8431" max="8431" width="18.42578125" style="97" customWidth="1"/>
    <col min="8432" max="8432" width="47.42578125" style="97" customWidth="1"/>
    <col min="8433" max="8433" width="2.42578125" style="97" bestFit="1" customWidth="1"/>
    <col min="8434" max="8434" width="2.42578125" style="97" customWidth="1"/>
    <col min="8435" max="8436" width="2" style="97" customWidth="1"/>
    <col min="8437" max="8437" width="2.42578125" style="97" customWidth="1"/>
    <col min="8438" max="8439" width="2.140625" style="97" customWidth="1"/>
    <col min="8440" max="8440" width="2.85546875" style="97" customWidth="1"/>
    <col min="8441" max="8442" width="2" style="97" customWidth="1"/>
    <col min="8443" max="8443" width="2.140625" style="97" bestFit="1" customWidth="1"/>
    <col min="8444" max="8445" width="2" style="97" customWidth="1"/>
    <col min="8446" max="8446" width="46.42578125" style="97" customWidth="1"/>
    <col min="8447" max="8448" width="2.5703125" style="97" customWidth="1"/>
    <col min="8449" max="8685" width="10.85546875" style="97"/>
    <col min="8686" max="8686" width="0" style="97" hidden="1" customWidth="1"/>
    <col min="8687" max="8687" width="18.42578125" style="97" customWidth="1"/>
    <col min="8688" max="8688" width="47.42578125" style="97" customWidth="1"/>
    <col min="8689" max="8689" width="2.42578125" style="97" bestFit="1" customWidth="1"/>
    <col min="8690" max="8690" width="2.42578125" style="97" customWidth="1"/>
    <col min="8691" max="8692" width="2" style="97" customWidth="1"/>
    <col min="8693" max="8693" width="2.42578125" style="97" customWidth="1"/>
    <col min="8694" max="8695" width="2.140625" style="97" customWidth="1"/>
    <col min="8696" max="8696" width="2.85546875" style="97" customWidth="1"/>
    <col min="8697" max="8698" width="2" style="97" customWidth="1"/>
    <col min="8699" max="8699" width="2.140625" style="97" bestFit="1" customWidth="1"/>
    <col min="8700" max="8701" width="2" style="97" customWidth="1"/>
    <col min="8702" max="8702" width="46.42578125" style="97" customWidth="1"/>
    <col min="8703" max="8704" width="2.5703125" style="97" customWidth="1"/>
    <col min="8705" max="8941" width="10.85546875" style="97"/>
    <col min="8942" max="8942" width="0" style="97" hidden="1" customWidth="1"/>
    <col min="8943" max="8943" width="18.42578125" style="97" customWidth="1"/>
    <col min="8944" max="8944" width="47.42578125" style="97" customWidth="1"/>
    <col min="8945" max="8945" width="2.42578125" style="97" bestFit="1" customWidth="1"/>
    <col min="8946" max="8946" width="2.42578125" style="97" customWidth="1"/>
    <col min="8947" max="8948" width="2" style="97" customWidth="1"/>
    <col min="8949" max="8949" width="2.42578125" style="97" customWidth="1"/>
    <col min="8950" max="8951" width="2.140625" style="97" customWidth="1"/>
    <col min="8952" max="8952" width="2.85546875" style="97" customWidth="1"/>
    <col min="8953" max="8954" width="2" style="97" customWidth="1"/>
    <col min="8955" max="8955" width="2.140625" style="97" bestFit="1" customWidth="1"/>
    <col min="8956" max="8957" width="2" style="97" customWidth="1"/>
    <col min="8958" max="8958" width="46.42578125" style="97" customWidth="1"/>
    <col min="8959" max="8960" width="2.5703125" style="97" customWidth="1"/>
    <col min="8961" max="9197" width="10.85546875" style="97"/>
    <col min="9198" max="9198" width="0" style="97" hidden="1" customWidth="1"/>
    <col min="9199" max="9199" width="18.42578125" style="97" customWidth="1"/>
    <col min="9200" max="9200" width="47.42578125" style="97" customWidth="1"/>
    <col min="9201" max="9201" width="2.42578125" style="97" bestFit="1" customWidth="1"/>
    <col min="9202" max="9202" width="2.42578125" style="97" customWidth="1"/>
    <col min="9203" max="9204" width="2" style="97" customWidth="1"/>
    <col min="9205" max="9205" width="2.42578125" style="97" customWidth="1"/>
    <col min="9206" max="9207" width="2.140625" style="97" customWidth="1"/>
    <col min="9208" max="9208" width="2.85546875" style="97" customWidth="1"/>
    <col min="9209" max="9210" width="2" style="97" customWidth="1"/>
    <col min="9211" max="9211" width="2.140625" style="97" bestFit="1" customWidth="1"/>
    <col min="9212" max="9213" width="2" style="97" customWidth="1"/>
    <col min="9214" max="9214" width="46.42578125" style="97" customWidth="1"/>
    <col min="9215" max="9216" width="2.5703125" style="97" customWidth="1"/>
    <col min="9217" max="9453" width="10.85546875" style="97"/>
    <col min="9454" max="9454" width="0" style="97" hidden="1" customWidth="1"/>
    <col min="9455" max="9455" width="18.42578125" style="97" customWidth="1"/>
    <col min="9456" max="9456" width="47.42578125" style="97" customWidth="1"/>
    <col min="9457" max="9457" width="2.42578125" style="97" bestFit="1" customWidth="1"/>
    <col min="9458" max="9458" width="2.42578125" style="97" customWidth="1"/>
    <col min="9459" max="9460" width="2" style="97" customWidth="1"/>
    <col min="9461" max="9461" width="2.42578125" style="97" customWidth="1"/>
    <col min="9462" max="9463" width="2.140625" style="97" customWidth="1"/>
    <col min="9464" max="9464" width="2.85546875" style="97" customWidth="1"/>
    <col min="9465" max="9466" width="2" style="97" customWidth="1"/>
    <col min="9467" max="9467" width="2.140625" style="97" bestFit="1" customWidth="1"/>
    <col min="9468" max="9469" width="2" style="97" customWidth="1"/>
    <col min="9470" max="9470" width="46.42578125" style="97" customWidth="1"/>
    <col min="9471" max="9472" width="2.5703125" style="97" customWidth="1"/>
    <col min="9473" max="9709" width="10.85546875" style="97"/>
    <col min="9710" max="9710" width="0" style="97" hidden="1" customWidth="1"/>
    <col min="9711" max="9711" width="18.42578125" style="97" customWidth="1"/>
    <col min="9712" max="9712" width="47.42578125" style="97" customWidth="1"/>
    <col min="9713" max="9713" width="2.42578125" style="97" bestFit="1" customWidth="1"/>
    <col min="9714" max="9714" width="2.42578125" style="97" customWidth="1"/>
    <col min="9715" max="9716" width="2" style="97" customWidth="1"/>
    <col min="9717" max="9717" width="2.42578125" style="97" customWidth="1"/>
    <col min="9718" max="9719" width="2.140625" style="97" customWidth="1"/>
    <col min="9720" max="9720" width="2.85546875" style="97" customWidth="1"/>
    <col min="9721" max="9722" width="2" style="97" customWidth="1"/>
    <col min="9723" max="9723" width="2.140625" style="97" bestFit="1" customWidth="1"/>
    <col min="9724" max="9725" width="2" style="97" customWidth="1"/>
    <col min="9726" max="9726" width="46.42578125" style="97" customWidth="1"/>
    <col min="9727" max="9728" width="2.5703125" style="97" customWidth="1"/>
    <col min="9729" max="9965" width="10.85546875" style="97"/>
    <col min="9966" max="9966" width="0" style="97" hidden="1" customWidth="1"/>
    <col min="9967" max="9967" width="18.42578125" style="97" customWidth="1"/>
    <col min="9968" max="9968" width="47.42578125" style="97" customWidth="1"/>
    <col min="9969" max="9969" width="2.42578125" style="97" bestFit="1" customWidth="1"/>
    <col min="9970" max="9970" width="2.42578125" style="97" customWidth="1"/>
    <col min="9971" max="9972" width="2" style="97" customWidth="1"/>
    <col min="9973" max="9973" width="2.42578125" style="97" customWidth="1"/>
    <col min="9974" max="9975" width="2.140625" style="97" customWidth="1"/>
    <col min="9976" max="9976" width="2.85546875" style="97" customWidth="1"/>
    <col min="9977" max="9978" width="2" style="97" customWidth="1"/>
    <col min="9979" max="9979" width="2.140625" style="97" bestFit="1" customWidth="1"/>
    <col min="9980" max="9981" width="2" style="97" customWidth="1"/>
    <col min="9982" max="9982" width="46.42578125" style="97" customWidth="1"/>
    <col min="9983" max="9984" width="2.5703125" style="97" customWidth="1"/>
    <col min="9985" max="10221" width="10.85546875" style="97"/>
    <col min="10222" max="10222" width="0" style="97" hidden="1" customWidth="1"/>
    <col min="10223" max="10223" width="18.42578125" style="97" customWidth="1"/>
    <col min="10224" max="10224" width="47.42578125" style="97" customWidth="1"/>
    <col min="10225" max="10225" width="2.42578125" style="97" bestFit="1" customWidth="1"/>
    <col min="10226" max="10226" width="2.42578125" style="97" customWidth="1"/>
    <col min="10227" max="10228" width="2" style="97" customWidth="1"/>
    <col min="10229" max="10229" width="2.42578125" style="97" customWidth="1"/>
    <col min="10230" max="10231" width="2.140625" style="97" customWidth="1"/>
    <col min="10232" max="10232" width="2.85546875" style="97" customWidth="1"/>
    <col min="10233" max="10234" width="2" style="97" customWidth="1"/>
    <col min="10235" max="10235" width="2.140625" style="97" bestFit="1" customWidth="1"/>
    <col min="10236" max="10237" width="2" style="97" customWidth="1"/>
    <col min="10238" max="10238" width="46.42578125" style="97" customWidth="1"/>
    <col min="10239" max="10240" width="2.5703125" style="97" customWidth="1"/>
    <col min="10241" max="10477" width="10.85546875" style="97"/>
    <col min="10478" max="10478" width="0" style="97" hidden="1" customWidth="1"/>
    <col min="10479" max="10479" width="18.42578125" style="97" customWidth="1"/>
    <col min="10480" max="10480" width="47.42578125" style="97" customWidth="1"/>
    <col min="10481" max="10481" width="2.42578125" style="97" bestFit="1" customWidth="1"/>
    <col min="10482" max="10482" width="2.42578125" style="97" customWidth="1"/>
    <col min="10483" max="10484" width="2" style="97" customWidth="1"/>
    <col min="10485" max="10485" width="2.42578125" style="97" customWidth="1"/>
    <col min="10486" max="10487" width="2.140625" style="97" customWidth="1"/>
    <col min="10488" max="10488" width="2.85546875" style="97" customWidth="1"/>
    <col min="10489" max="10490" width="2" style="97" customWidth="1"/>
    <col min="10491" max="10491" width="2.140625" style="97" bestFit="1" customWidth="1"/>
    <col min="10492" max="10493" width="2" style="97" customWidth="1"/>
    <col min="10494" max="10494" width="46.42578125" style="97" customWidth="1"/>
    <col min="10495" max="10496" width="2.5703125" style="97" customWidth="1"/>
    <col min="10497" max="10733" width="10.85546875" style="97"/>
    <col min="10734" max="10734" width="0" style="97" hidden="1" customWidth="1"/>
    <col min="10735" max="10735" width="18.42578125" style="97" customWidth="1"/>
    <col min="10736" max="10736" width="47.42578125" style="97" customWidth="1"/>
    <col min="10737" max="10737" width="2.42578125" style="97" bestFit="1" customWidth="1"/>
    <col min="10738" max="10738" width="2.42578125" style="97" customWidth="1"/>
    <col min="10739" max="10740" width="2" style="97" customWidth="1"/>
    <col min="10741" max="10741" width="2.42578125" style="97" customWidth="1"/>
    <col min="10742" max="10743" width="2.140625" style="97" customWidth="1"/>
    <col min="10744" max="10744" width="2.85546875" style="97" customWidth="1"/>
    <col min="10745" max="10746" width="2" style="97" customWidth="1"/>
    <col min="10747" max="10747" width="2.140625" style="97" bestFit="1" customWidth="1"/>
    <col min="10748" max="10749" width="2" style="97" customWidth="1"/>
    <col min="10750" max="10750" width="46.42578125" style="97" customWidth="1"/>
    <col min="10751" max="10752" width="2.5703125" style="97" customWidth="1"/>
    <col min="10753" max="10989" width="10.85546875" style="97"/>
    <col min="10990" max="10990" width="0" style="97" hidden="1" customWidth="1"/>
    <col min="10991" max="10991" width="18.42578125" style="97" customWidth="1"/>
    <col min="10992" max="10992" width="47.42578125" style="97" customWidth="1"/>
    <col min="10993" max="10993" width="2.42578125" style="97" bestFit="1" customWidth="1"/>
    <col min="10994" max="10994" width="2.42578125" style="97" customWidth="1"/>
    <col min="10995" max="10996" width="2" style="97" customWidth="1"/>
    <col min="10997" max="10997" width="2.42578125" style="97" customWidth="1"/>
    <col min="10998" max="10999" width="2.140625" style="97" customWidth="1"/>
    <col min="11000" max="11000" width="2.85546875" style="97" customWidth="1"/>
    <col min="11001" max="11002" width="2" style="97" customWidth="1"/>
    <col min="11003" max="11003" width="2.140625" style="97" bestFit="1" customWidth="1"/>
    <col min="11004" max="11005" width="2" style="97" customWidth="1"/>
    <col min="11006" max="11006" width="46.42578125" style="97" customWidth="1"/>
    <col min="11007" max="11008" width="2.5703125" style="97" customWidth="1"/>
    <col min="11009" max="11245" width="10.85546875" style="97"/>
    <col min="11246" max="11246" width="0" style="97" hidden="1" customWidth="1"/>
    <col min="11247" max="11247" width="18.42578125" style="97" customWidth="1"/>
    <col min="11248" max="11248" width="47.42578125" style="97" customWidth="1"/>
    <col min="11249" max="11249" width="2.42578125" style="97" bestFit="1" customWidth="1"/>
    <col min="11250" max="11250" width="2.42578125" style="97" customWidth="1"/>
    <col min="11251" max="11252" width="2" style="97" customWidth="1"/>
    <col min="11253" max="11253" width="2.42578125" style="97" customWidth="1"/>
    <col min="11254" max="11255" width="2.140625" style="97" customWidth="1"/>
    <col min="11256" max="11256" width="2.85546875" style="97" customWidth="1"/>
    <col min="11257" max="11258" width="2" style="97" customWidth="1"/>
    <col min="11259" max="11259" width="2.140625" style="97" bestFit="1" customWidth="1"/>
    <col min="11260" max="11261" width="2" style="97" customWidth="1"/>
    <col min="11262" max="11262" width="46.42578125" style="97" customWidth="1"/>
    <col min="11263" max="11264" width="2.5703125" style="97" customWidth="1"/>
    <col min="11265" max="11501" width="10.85546875" style="97"/>
    <col min="11502" max="11502" width="0" style="97" hidden="1" customWidth="1"/>
    <col min="11503" max="11503" width="18.42578125" style="97" customWidth="1"/>
    <col min="11504" max="11504" width="47.42578125" style="97" customWidth="1"/>
    <col min="11505" max="11505" width="2.42578125" style="97" bestFit="1" customWidth="1"/>
    <col min="11506" max="11506" width="2.42578125" style="97" customWidth="1"/>
    <col min="11507" max="11508" width="2" style="97" customWidth="1"/>
    <col min="11509" max="11509" width="2.42578125" style="97" customWidth="1"/>
    <col min="11510" max="11511" width="2.140625" style="97" customWidth="1"/>
    <col min="11512" max="11512" width="2.85546875" style="97" customWidth="1"/>
    <col min="11513" max="11514" width="2" style="97" customWidth="1"/>
    <col min="11515" max="11515" width="2.140625" style="97" bestFit="1" customWidth="1"/>
    <col min="11516" max="11517" width="2" style="97" customWidth="1"/>
    <col min="11518" max="11518" width="46.42578125" style="97" customWidth="1"/>
    <col min="11519" max="11520" width="2.5703125" style="97" customWidth="1"/>
    <col min="11521" max="11757" width="10.85546875" style="97"/>
    <col min="11758" max="11758" width="0" style="97" hidden="1" customWidth="1"/>
    <col min="11759" max="11759" width="18.42578125" style="97" customWidth="1"/>
    <col min="11760" max="11760" width="47.42578125" style="97" customWidth="1"/>
    <col min="11761" max="11761" width="2.42578125" style="97" bestFit="1" customWidth="1"/>
    <col min="11762" max="11762" width="2.42578125" style="97" customWidth="1"/>
    <col min="11763" max="11764" width="2" style="97" customWidth="1"/>
    <col min="11765" max="11765" width="2.42578125" style="97" customWidth="1"/>
    <col min="11766" max="11767" width="2.140625" style="97" customWidth="1"/>
    <col min="11768" max="11768" width="2.85546875" style="97" customWidth="1"/>
    <col min="11769" max="11770" width="2" style="97" customWidth="1"/>
    <col min="11771" max="11771" width="2.140625" style="97" bestFit="1" customWidth="1"/>
    <col min="11772" max="11773" width="2" style="97" customWidth="1"/>
    <col min="11774" max="11774" width="46.42578125" style="97" customWidth="1"/>
    <col min="11775" max="11776" width="2.5703125" style="97" customWidth="1"/>
    <col min="11777" max="12013" width="10.85546875" style="97"/>
    <col min="12014" max="12014" width="0" style="97" hidden="1" customWidth="1"/>
    <col min="12015" max="12015" width="18.42578125" style="97" customWidth="1"/>
    <col min="12016" max="12016" width="47.42578125" style="97" customWidth="1"/>
    <col min="12017" max="12017" width="2.42578125" style="97" bestFit="1" customWidth="1"/>
    <col min="12018" max="12018" width="2.42578125" style="97" customWidth="1"/>
    <col min="12019" max="12020" width="2" style="97" customWidth="1"/>
    <col min="12021" max="12021" width="2.42578125" style="97" customWidth="1"/>
    <col min="12022" max="12023" width="2.140625" style="97" customWidth="1"/>
    <col min="12024" max="12024" width="2.85546875" style="97" customWidth="1"/>
    <col min="12025" max="12026" width="2" style="97" customWidth="1"/>
    <col min="12027" max="12027" width="2.140625" style="97" bestFit="1" customWidth="1"/>
    <col min="12028" max="12029" width="2" style="97" customWidth="1"/>
    <col min="12030" max="12030" width="46.42578125" style="97" customWidth="1"/>
    <col min="12031" max="12032" width="2.5703125" style="97" customWidth="1"/>
    <col min="12033" max="12269" width="10.85546875" style="97"/>
    <col min="12270" max="12270" width="0" style="97" hidden="1" customWidth="1"/>
    <col min="12271" max="12271" width="18.42578125" style="97" customWidth="1"/>
    <col min="12272" max="12272" width="47.42578125" style="97" customWidth="1"/>
    <col min="12273" max="12273" width="2.42578125" style="97" bestFit="1" customWidth="1"/>
    <col min="12274" max="12274" width="2.42578125" style="97" customWidth="1"/>
    <col min="12275" max="12276" width="2" style="97" customWidth="1"/>
    <col min="12277" max="12277" width="2.42578125" style="97" customWidth="1"/>
    <col min="12278" max="12279" width="2.140625" style="97" customWidth="1"/>
    <col min="12280" max="12280" width="2.85546875" style="97" customWidth="1"/>
    <col min="12281" max="12282" width="2" style="97" customWidth="1"/>
    <col min="12283" max="12283" width="2.140625" style="97" bestFit="1" customWidth="1"/>
    <col min="12284" max="12285" width="2" style="97" customWidth="1"/>
    <col min="12286" max="12286" width="46.42578125" style="97" customWidth="1"/>
    <col min="12287" max="12288" width="2.5703125" style="97" customWidth="1"/>
    <col min="12289" max="12525" width="10.85546875" style="97"/>
    <col min="12526" max="12526" width="0" style="97" hidden="1" customWidth="1"/>
    <col min="12527" max="12527" width="18.42578125" style="97" customWidth="1"/>
    <col min="12528" max="12528" width="47.42578125" style="97" customWidth="1"/>
    <col min="12529" max="12529" width="2.42578125" style="97" bestFit="1" customWidth="1"/>
    <col min="12530" max="12530" width="2.42578125" style="97" customWidth="1"/>
    <col min="12531" max="12532" width="2" style="97" customWidth="1"/>
    <col min="12533" max="12533" width="2.42578125" style="97" customWidth="1"/>
    <col min="12534" max="12535" width="2.140625" style="97" customWidth="1"/>
    <col min="12536" max="12536" width="2.85546875" style="97" customWidth="1"/>
    <col min="12537" max="12538" width="2" style="97" customWidth="1"/>
    <col min="12539" max="12539" width="2.140625" style="97" bestFit="1" customWidth="1"/>
    <col min="12540" max="12541" width="2" style="97" customWidth="1"/>
    <col min="12542" max="12542" width="46.42578125" style="97" customWidth="1"/>
    <col min="12543" max="12544" width="2.5703125" style="97" customWidth="1"/>
    <col min="12545" max="12781" width="10.85546875" style="97"/>
    <col min="12782" max="12782" width="0" style="97" hidden="1" customWidth="1"/>
    <col min="12783" max="12783" width="18.42578125" style="97" customWidth="1"/>
    <col min="12784" max="12784" width="47.42578125" style="97" customWidth="1"/>
    <col min="12785" max="12785" width="2.42578125" style="97" bestFit="1" customWidth="1"/>
    <col min="12786" max="12786" width="2.42578125" style="97" customWidth="1"/>
    <col min="12787" max="12788" width="2" style="97" customWidth="1"/>
    <col min="12789" max="12789" width="2.42578125" style="97" customWidth="1"/>
    <col min="12790" max="12791" width="2.140625" style="97" customWidth="1"/>
    <col min="12792" max="12792" width="2.85546875" style="97" customWidth="1"/>
    <col min="12793" max="12794" width="2" style="97" customWidth="1"/>
    <col min="12795" max="12795" width="2.140625" style="97" bestFit="1" customWidth="1"/>
    <col min="12796" max="12797" width="2" style="97" customWidth="1"/>
    <col min="12798" max="12798" width="46.42578125" style="97" customWidth="1"/>
    <col min="12799" max="12800" width="2.5703125" style="97" customWidth="1"/>
    <col min="12801" max="13037" width="10.85546875" style="97"/>
    <col min="13038" max="13038" width="0" style="97" hidden="1" customWidth="1"/>
    <col min="13039" max="13039" width="18.42578125" style="97" customWidth="1"/>
    <col min="13040" max="13040" width="47.42578125" style="97" customWidth="1"/>
    <col min="13041" max="13041" width="2.42578125" style="97" bestFit="1" customWidth="1"/>
    <col min="13042" max="13042" width="2.42578125" style="97" customWidth="1"/>
    <col min="13043" max="13044" width="2" style="97" customWidth="1"/>
    <col min="13045" max="13045" width="2.42578125" style="97" customWidth="1"/>
    <col min="13046" max="13047" width="2.140625" style="97" customWidth="1"/>
    <col min="13048" max="13048" width="2.85546875" style="97" customWidth="1"/>
    <col min="13049" max="13050" width="2" style="97" customWidth="1"/>
    <col min="13051" max="13051" width="2.140625" style="97" bestFit="1" customWidth="1"/>
    <col min="13052" max="13053" width="2" style="97" customWidth="1"/>
    <col min="13054" max="13054" width="46.42578125" style="97" customWidth="1"/>
    <col min="13055" max="13056" width="2.5703125" style="97" customWidth="1"/>
    <col min="13057" max="13293" width="10.85546875" style="97"/>
    <col min="13294" max="13294" width="0" style="97" hidden="1" customWidth="1"/>
    <col min="13295" max="13295" width="18.42578125" style="97" customWidth="1"/>
    <col min="13296" max="13296" width="47.42578125" style="97" customWidth="1"/>
    <col min="13297" max="13297" width="2.42578125" style="97" bestFit="1" customWidth="1"/>
    <col min="13298" max="13298" width="2.42578125" style="97" customWidth="1"/>
    <col min="13299" max="13300" width="2" style="97" customWidth="1"/>
    <col min="13301" max="13301" width="2.42578125" style="97" customWidth="1"/>
    <col min="13302" max="13303" width="2.140625" style="97" customWidth="1"/>
    <col min="13304" max="13304" width="2.85546875" style="97" customWidth="1"/>
    <col min="13305" max="13306" width="2" style="97" customWidth="1"/>
    <col min="13307" max="13307" width="2.140625" style="97" bestFit="1" customWidth="1"/>
    <col min="13308" max="13309" width="2" style="97" customWidth="1"/>
    <col min="13310" max="13310" width="46.42578125" style="97" customWidth="1"/>
    <col min="13311" max="13312" width="2.5703125" style="97" customWidth="1"/>
    <col min="13313" max="13549" width="10.85546875" style="97"/>
    <col min="13550" max="13550" width="0" style="97" hidden="1" customWidth="1"/>
    <col min="13551" max="13551" width="18.42578125" style="97" customWidth="1"/>
    <col min="13552" max="13552" width="47.42578125" style="97" customWidth="1"/>
    <col min="13553" max="13553" width="2.42578125" style="97" bestFit="1" customWidth="1"/>
    <col min="13554" max="13554" width="2.42578125" style="97" customWidth="1"/>
    <col min="13555" max="13556" width="2" style="97" customWidth="1"/>
    <col min="13557" max="13557" width="2.42578125" style="97" customWidth="1"/>
    <col min="13558" max="13559" width="2.140625" style="97" customWidth="1"/>
    <col min="13560" max="13560" width="2.85546875" style="97" customWidth="1"/>
    <col min="13561" max="13562" width="2" style="97" customWidth="1"/>
    <col min="13563" max="13563" width="2.140625" style="97" bestFit="1" customWidth="1"/>
    <col min="13564" max="13565" width="2" style="97" customWidth="1"/>
    <col min="13566" max="13566" width="46.42578125" style="97" customWidth="1"/>
    <col min="13567" max="13568" width="2.5703125" style="97" customWidth="1"/>
    <col min="13569" max="13805" width="10.85546875" style="97"/>
    <col min="13806" max="13806" width="0" style="97" hidden="1" customWidth="1"/>
    <col min="13807" max="13807" width="18.42578125" style="97" customWidth="1"/>
    <col min="13808" max="13808" width="47.42578125" style="97" customWidth="1"/>
    <col min="13809" max="13809" width="2.42578125" style="97" bestFit="1" customWidth="1"/>
    <col min="13810" max="13810" width="2.42578125" style="97" customWidth="1"/>
    <col min="13811" max="13812" width="2" style="97" customWidth="1"/>
    <col min="13813" max="13813" width="2.42578125" style="97" customWidth="1"/>
    <col min="13814" max="13815" width="2.140625" style="97" customWidth="1"/>
    <col min="13816" max="13816" width="2.85546875" style="97" customWidth="1"/>
    <col min="13817" max="13818" width="2" style="97" customWidth="1"/>
    <col min="13819" max="13819" width="2.140625" style="97" bestFit="1" customWidth="1"/>
    <col min="13820" max="13821" width="2" style="97" customWidth="1"/>
    <col min="13822" max="13822" width="46.42578125" style="97" customWidth="1"/>
    <col min="13823" max="13824" width="2.5703125" style="97" customWidth="1"/>
    <col min="13825" max="14061" width="10.85546875" style="97"/>
    <col min="14062" max="14062" width="0" style="97" hidden="1" customWidth="1"/>
    <col min="14063" max="14063" width="18.42578125" style="97" customWidth="1"/>
    <col min="14064" max="14064" width="47.42578125" style="97" customWidth="1"/>
    <col min="14065" max="14065" width="2.42578125" style="97" bestFit="1" customWidth="1"/>
    <col min="14066" max="14066" width="2.42578125" style="97" customWidth="1"/>
    <col min="14067" max="14068" width="2" style="97" customWidth="1"/>
    <col min="14069" max="14069" width="2.42578125" style="97" customWidth="1"/>
    <col min="14070" max="14071" width="2.140625" style="97" customWidth="1"/>
    <col min="14072" max="14072" width="2.85546875" style="97" customWidth="1"/>
    <col min="14073" max="14074" width="2" style="97" customWidth="1"/>
    <col min="14075" max="14075" width="2.140625" style="97" bestFit="1" customWidth="1"/>
    <col min="14076" max="14077" width="2" style="97" customWidth="1"/>
    <col min="14078" max="14078" width="46.42578125" style="97" customWidth="1"/>
    <col min="14079" max="14080" width="2.5703125" style="97" customWidth="1"/>
    <col min="14081" max="14317" width="10.85546875" style="97"/>
    <col min="14318" max="14318" width="0" style="97" hidden="1" customWidth="1"/>
    <col min="14319" max="14319" width="18.42578125" style="97" customWidth="1"/>
    <col min="14320" max="14320" width="47.42578125" style="97" customWidth="1"/>
    <col min="14321" max="14321" width="2.42578125" style="97" bestFit="1" customWidth="1"/>
    <col min="14322" max="14322" width="2.42578125" style="97" customWidth="1"/>
    <col min="14323" max="14324" width="2" style="97" customWidth="1"/>
    <col min="14325" max="14325" width="2.42578125" style="97" customWidth="1"/>
    <col min="14326" max="14327" width="2.140625" style="97" customWidth="1"/>
    <col min="14328" max="14328" width="2.85546875" style="97" customWidth="1"/>
    <col min="14329" max="14330" width="2" style="97" customWidth="1"/>
    <col min="14331" max="14331" width="2.140625" style="97" bestFit="1" customWidth="1"/>
    <col min="14332" max="14333" width="2" style="97" customWidth="1"/>
    <col min="14334" max="14334" width="46.42578125" style="97" customWidth="1"/>
    <col min="14335" max="14336" width="2.5703125" style="97" customWidth="1"/>
    <col min="14337" max="14573" width="10.85546875" style="97"/>
    <col min="14574" max="14574" width="0" style="97" hidden="1" customWidth="1"/>
    <col min="14575" max="14575" width="18.42578125" style="97" customWidth="1"/>
    <col min="14576" max="14576" width="47.42578125" style="97" customWidth="1"/>
    <col min="14577" max="14577" width="2.42578125" style="97" bestFit="1" customWidth="1"/>
    <col min="14578" max="14578" width="2.42578125" style="97" customWidth="1"/>
    <col min="14579" max="14580" width="2" style="97" customWidth="1"/>
    <col min="14581" max="14581" width="2.42578125" style="97" customWidth="1"/>
    <col min="14582" max="14583" width="2.140625" style="97" customWidth="1"/>
    <col min="14584" max="14584" width="2.85546875" style="97" customWidth="1"/>
    <col min="14585" max="14586" width="2" style="97" customWidth="1"/>
    <col min="14587" max="14587" width="2.140625" style="97" bestFit="1" customWidth="1"/>
    <col min="14588" max="14589" width="2" style="97" customWidth="1"/>
    <col min="14590" max="14590" width="46.42578125" style="97" customWidth="1"/>
    <col min="14591" max="14592" width="2.5703125" style="97" customWidth="1"/>
    <col min="14593" max="14829" width="10.85546875" style="97"/>
    <col min="14830" max="14830" width="0" style="97" hidden="1" customWidth="1"/>
    <col min="14831" max="14831" width="18.42578125" style="97" customWidth="1"/>
    <col min="14832" max="14832" width="47.42578125" style="97" customWidth="1"/>
    <col min="14833" max="14833" width="2.42578125" style="97" bestFit="1" customWidth="1"/>
    <col min="14834" max="14834" width="2.42578125" style="97" customWidth="1"/>
    <col min="14835" max="14836" width="2" style="97" customWidth="1"/>
    <col min="14837" max="14837" width="2.42578125" style="97" customWidth="1"/>
    <col min="14838" max="14839" width="2.140625" style="97" customWidth="1"/>
    <col min="14840" max="14840" width="2.85546875" style="97" customWidth="1"/>
    <col min="14841" max="14842" width="2" style="97" customWidth="1"/>
    <col min="14843" max="14843" width="2.140625" style="97" bestFit="1" customWidth="1"/>
    <col min="14844" max="14845" width="2" style="97" customWidth="1"/>
    <col min="14846" max="14846" width="46.42578125" style="97" customWidth="1"/>
    <col min="14847" max="14848" width="2.5703125" style="97" customWidth="1"/>
    <col min="14849" max="15085" width="10.85546875" style="97"/>
    <col min="15086" max="15086" width="0" style="97" hidden="1" customWidth="1"/>
    <col min="15087" max="15087" width="18.42578125" style="97" customWidth="1"/>
    <col min="15088" max="15088" width="47.42578125" style="97" customWidth="1"/>
    <col min="15089" max="15089" width="2.42578125" style="97" bestFit="1" customWidth="1"/>
    <col min="15090" max="15090" width="2.42578125" style="97" customWidth="1"/>
    <col min="15091" max="15092" width="2" style="97" customWidth="1"/>
    <col min="15093" max="15093" width="2.42578125" style="97" customWidth="1"/>
    <col min="15094" max="15095" width="2.140625" style="97" customWidth="1"/>
    <col min="15096" max="15096" width="2.85546875" style="97" customWidth="1"/>
    <col min="15097" max="15098" width="2" style="97" customWidth="1"/>
    <col min="15099" max="15099" width="2.140625" style="97" bestFit="1" customWidth="1"/>
    <col min="15100" max="15101" width="2" style="97" customWidth="1"/>
    <col min="15102" max="15102" width="46.42578125" style="97" customWidth="1"/>
    <col min="15103" max="15104" width="2.5703125" style="97" customWidth="1"/>
    <col min="15105" max="15341" width="10.85546875" style="97"/>
    <col min="15342" max="15342" width="0" style="97" hidden="1" customWidth="1"/>
    <col min="15343" max="15343" width="18.42578125" style="97" customWidth="1"/>
    <col min="15344" max="15344" width="47.42578125" style="97" customWidth="1"/>
    <col min="15345" max="15345" width="2.42578125" style="97" bestFit="1" customWidth="1"/>
    <col min="15346" max="15346" width="2.42578125" style="97" customWidth="1"/>
    <col min="15347" max="15348" width="2" style="97" customWidth="1"/>
    <col min="15349" max="15349" width="2.42578125" style="97" customWidth="1"/>
    <col min="15350" max="15351" width="2.140625" style="97" customWidth="1"/>
    <col min="15352" max="15352" width="2.85546875" style="97" customWidth="1"/>
    <col min="15353" max="15354" width="2" style="97" customWidth="1"/>
    <col min="15355" max="15355" width="2.140625" style="97" bestFit="1" customWidth="1"/>
    <col min="15356" max="15357" width="2" style="97" customWidth="1"/>
    <col min="15358" max="15358" width="46.42578125" style="97" customWidth="1"/>
    <col min="15359" max="15360" width="2.5703125" style="97" customWidth="1"/>
    <col min="15361" max="15597" width="10.85546875" style="97"/>
    <col min="15598" max="15598" width="0" style="97" hidden="1" customWidth="1"/>
    <col min="15599" max="15599" width="18.42578125" style="97" customWidth="1"/>
    <col min="15600" max="15600" width="47.42578125" style="97" customWidth="1"/>
    <col min="15601" max="15601" width="2.42578125" style="97" bestFit="1" customWidth="1"/>
    <col min="15602" max="15602" width="2.42578125" style="97" customWidth="1"/>
    <col min="15603" max="15604" width="2" style="97" customWidth="1"/>
    <col min="15605" max="15605" width="2.42578125" style="97" customWidth="1"/>
    <col min="15606" max="15607" width="2.140625" style="97" customWidth="1"/>
    <col min="15608" max="15608" width="2.85546875" style="97" customWidth="1"/>
    <col min="15609" max="15610" width="2" style="97" customWidth="1"/>
    <col min="15611" max="15611" width="2.140625" style="97" bestFit="1" customWidth="1"/>
    <col min="15612" max="15613" width="2" style="97" customWidth="1"/>
    <col min="15614" max="15614" width="46.42578125" style="97" customWidth="1"/>
    <col min="15615" max="15616" width="2.5703125" style="97" customWidth="1"/>
    <col min="15617" max="15853" width="10.85546875" style="97"/>
    <col min="15854" max="15854" width="0" style="97" hidden="1" customWidth="1"/>
    <col min="15855" max="15855" width="18.42578125" style="97" customWidth="1"/>
    <col min="15856" max="15856" width="47.42578125" style="97" customWidth="1"/>
    <col min="15857" max="15857" width="2.42578125" style="97" bestFit="1" customWidth="1"/>
    <col min="15858" max="15858" width="2.42578125" style="97" customWidth="1"/>
    <col min="15859" max="15860" width="2" style="97" customWidth="1"/>
    <col min="15861" max="15861" width="2.42578125" style="97" customWidth="1"/>
    <col min="15862" max="15863" width="2.140625" style="97" customWidth="1"/>
    <col min="15864" max="15864" width="2.85546875" style="97" customWidth="1"/>
    <col min="15865" max="15866" width="2" style="97" customWidth="1"/>
    <col min="15867" max="15867" width="2.140625" style="97" bestFit="1" customWidth="1"/>
    <col min="15868" max="15869" width="2" style="97" customWidth="1"/>
    <col min="15870" max="15870" width="46.42578125" style="97" customWidth="1"/>
    <col min="15871" max="15872" width="2.5703125" style="97" customWidth="1"/>
    <col min="15873" max="16109" width="10.85546875" style="97"/>
    <col min="16110" max="16110" width="0" style="97" hidden="1" customWidth="1"/>
    <col min="16111" max="16111" width="18.42578125" style="97" customWidth="1"/>
    <col min="16112" max="16112" width="47.42578125" style="97" customWidth="1"/>
    <col min="16113" max="16113" width="2.42578125" style="97" bestFit="1" customWidth="1"/>
    <col min="16114" max="16114" width="2.42578125" style="97" customWidth="1"/>
    <col min="16115" max="16116" width="2" style="97" customWidth="1"/>
    <col min="16117" max="16117" width="2.42578125" style="97" customWidth="1"/>
    <col min="16118" max="16119" width="2.140625" style="97" customWidth="1"/>
    <col min="16120" max="16120" width="2.85546875" style="97" customWidth="1"/>
    <col min="16121" max="16122" width="2" style="97" customWidth="1"/>
    <col min="16123" max="16123" width="2.140625" style="97" bestFit="1" customWidth="1"/>
    <col min="16124" max="16125" width="2" style="97" customWidth="1"/>
    <col min="16126" max="16126" width="46.42578125" style="97" customWidth="1"/>
    <col min="16127" max="16128" width="2.5703125" style="97" customWidth="1"/>
    <col min="16129" max="16384" width="10.85546875" style="97"/>
  </cols>
  <sheetData>
    <row r="1" spans="1:11" s="95" customFormat="1" ht="37.5" customHeight="1" x14ac:dyDescent="0.2">
      <c r="A1" s="335" t="s">
        <v>301</v>
      </c>
      <c r="B1" s="619"/>
      <c r="C1" s="619"/>
      <c r="D1" s="619"/>
      <c r="E1" s="619"/>
      <c r="F1" s="619"/>
      <c r="G1" s="619"/>
      <c r="H1" s="619"/>
      <c r="I1" s="619"/>
      <c r="J1" s="619"/>
      <c r="K1" s="193"/>
    </row>
    <row r="2" spans="1:11" s="95" customFormat="1" ht="93.75" customHeight="1" x14ac:dyDescent="0.2">
      <c r="A2" s="100"/>
      <c r="B2" s="293" t="s">
        <v>302</v>
      </c>
      <c r="C2" s="616"/>
      <c r="D2" s="617"/>
      <c r="E2" s="617"/>
      <c r="F2" s="617"/>
      <c r="G2" s="617"/>
      <c r="H2" s="617"/>
      <c r="I2" s="617"/>
      <c r="J2" s="618"/>
      <c r="K2" s="193"/>
    </row>
    <row r="3" spans="1:11" s="95" customFormat="1" ht="13.5" customHeight="1" x14ac:dyDescent="0.2">
      <c r="A3" s="100"/>
      <c r="B3" s="605" t="s">
        <v>209</v>
      </c>
      <c r="C3" s="606"/>
      <c r="D3" s="606"/>
      <c r="E3" s="606"/>
      <c r="F3" s="606"/>
      <c r="G3" s="606"/>
      <c r="H3" s="606"/>
      <c r="I3" s="606"/>
      <c r="J3" s="607"/>
      <c r="K3" s="193"/>
    </row>
    <row r="4" spans="1:11" x14ac:dyDescent="0.2">
      <c r="A4" s="171"/>
      <c r="B4" s="620"/>
      <c r="C4" s="621"/>
      <c r="D4" s="624" t="s">
        <v>205</v>
      </c>
      <c r="E4" s="625"/>
      <c r="F4" s="625"/>
      <c r="G4" s="625"/>
      <c r="H4" s="625"/>
      <c r="I4" s="626"/>
      <c r="J4" s="172" t="s">
        <v>174</v>
      </c>
      <c r="K4" s="194"/>
    </row>
    <row r="5" spans="1:11" ht="22.5" x14ac:dyDescent="0.2">
      <c r="A5" s="171"/>
      <c r="B5" s="622"/>
      <c r="C5" s="623"/>
      <c r="D5" s="173"/>
      <c r="E5" s="174" t="s">
        <v>206</v>
      </c>
      <c r="F5" s="175" t="s">
        <v>207</v>
      </c>
      <c r="G5" s="174" t="s">
        <v>208</v>
      </c>
      <c r="H5" s="174" t="s">
        <v>203</v>
      </c>
      <c r="I5" s="174" t="s">
        <v>204</v>
      </c>
      <c r="J5" s="176"/>
      <c r="K5" s="194"/>
    </row>
    <row r="6" spans="1:11" ht="26.25" customHeight="1" x14ac:dyDescent="0.2">
      <c r="A6" s="96"/>
      <c r="B6" s="597" t="s">
        <v>175</v>
      </c>
      <c r="C6" s="599" t="s">
        <v>176</v>
      </c>
      <c r="D6" s="192" t="s">
        <v>278</v>
      </c>
      <c r="E6" s="101"/>
      <c r="F6" s="101"/>
      <c r="G6" s="101"/>
      <c r="H6" s="101"/>
      <c r="I6" s="101"/>
      <c r="J6" s="110"/>
      <c r="K6" s="195" t="str">
        <f>IF((E6&amp;F6&amp;G6&amp;H6&amp;I6)="","Veuillez renseigner l'indicateur","Indicateur renseigné")</f>
        <v>Veuillez renseigner l'indicateur</v>
      </c>
    </row>
    <row r="7" spans="1:11" ht="26.25" customHeight="1" x14ac:dyDescent="0.2">
      <c r="A7" s="96"/>
      <c r="B7" s="598"/>
      <c r="C7" s="600"/>
      <c r="D7" s="192" t="s">
        <v>279</v>
      </c>
      <c r="E7" s="101"/>
      <c r="F7" s="101"/>
      <c r="G7" s="101"/>
      <c r="H7" s="101"/>
      <c r="I7" s="101"/>
      <c r="J7" s="110"/>
      <c r="K7" s="195" t="str">
        <f t="shared" ref="K7:K21" si="0">IF((E7&amp;F7&amp;G7&amp;H7&amp;I7)="","Veuillez renseigner l'indicateur","Indicateur renseigné")</f>
        <v>Veuillez renseigner l'indicateur</v>
      </c>
    </row>
    <row r="8" spans="1:11" ht="26.25" customHeight="1" x14ac:dyDescent="0.2">
      <c r="A8" s="96"/>
      <c r="B8" s="597" t="s">
        <v>31</v>
      </c>
      <c r="C8" s="599" t="s">
        <v>177</v>
      </c>
      <c r="D8" s="192" t="s">
        <v>278</v>
      </c>
      <c r="E8" s="101"/>
      <c r="F8" s="101"/>
      <c r="G8" s="101"/>
      <c r="H8" s="101"/>
      <c r="I8" s="101"/>
      <c r="J8" s="110"/>
      <c r="K8" s="195" t="str">
        <f t="shared" si="0"/>
        <v>Veuillez renseigner l'indicateur</v>
      </c>
    </row>
    <row r="9" spans="1:11" ht="26.25" customHeight="1" x14ac:dyDescent="0.2">
      <c r="A9" s="96"/>
      <c r="B9" s="598"/>
      <c r="C9" s="600"/>
      <c r="D9" s="192" t="s">
        <v>279</v>
      </c>
      <c r="E9" s="101"/>
      <c r="F9" s="101"/>
      <c r="G9" s="101"/>
      <c r="H9" s="101"/>
      <c r="I9" s="101"/>
      <c r="J9" s="110"/>
      <c r="K9" s="195" t="str">
        <f t="shared" si="0"/>
        <v>Veuillez renseigner l'indicateur</v>
      </c>
    </row>
    <row r="10" spans="1:11" ht="26.25" customHeight="1" x14ac:dyDescent="0.2">
      <c r="A10" s="96"/>
      <c r="B10" s="597" t="s">
        <v>178</v>
      </c>
      <c r="C10" s="599" t="s">
        <v>179</v>
      </c>
      <c r="D10" s="192" t="s">
        <v>278</v>
      </c>
      <c r="E10" s="101"/>
      <c r="F10" s="101"/>
      <c r="G10" s="101"/>
      <c r="H10" s="101"/>
      <c r="I10" s="101"/>
      <c r="J10" s="110"/>
      <c r="K10" s="195" t="str">
        <f t="shared" si="0"/>
        <v>Veuillez renseigner l'indicateur</v>
      </c>
    </row>
    <row r="11" spans="1:11" ht="26.25" customHeight="1" x14ac:dyDescent="0.2">
      <c r="A11" s="96"/>
      <c r="B11" s="598"/>
      <c r="C11" s="600"/>
      <c r="D11" s="192" t="s">
        <v>279</v>
      </c>
      <c r="E11" s="101"/>
      <c r="F11" s="101"/>
      <c r="G11" s="101"/>
      <c r="H11" s="101"/>
      <c r="I11" s="101"/>
      <c r="J11" s="110"/>
      <c r="K11" s="195" t="str">
        <f t="shared" si="0"/>
        <v>Veuillez renseigner l'indicateur</v>
      </c>
    </row>
    <row r="12" spans="1:11" ht="26.25" customHeight="1" x14ac:dyDescent="0.2">
      <c r="A12" s="96"/>
      <c r="B12" s="597" t="s">
        <v>180</v>
      </c>
      <c r="C12" s="599" t="s">
        <v>272</v>
      </c>
      <c r="D12" s="192" t="s">
        <v>278</v>
      </c>
      <c r="E12" s="101"/>
      <c r="F12" s="101"/>
      <c r="G12" s="101"/>
      <c r="H12" s="101"/>
      <c r="I12" s="101"/>
      <c r="J12" s="110"/>
      <c r="K12" s="195" t="str">
        <f t="shared" si="0"/>
        <v>Veuillez renseigner l'indicateur</v>
      </c>
    </row>
    <row r="13" spans="1:11" ht="26.25" customHeight="1" x14ac:dyDescent="0.2">
      <c r="A13" s="96"/>
      <c r="B13" s="598"/>
      <c r="C13" s="600"/>
      <c r="D13" s="192" t="s">
        <v>279</v>
      </c>
      <c r="E13" s="101"/>
      <c r="F13" s="101"/>
      <c r="G13" s="101"/>
      <c r="H13" s="101"/>
      <c r="I13" s="101"/>
      <c r="J13" s="110"/>
      <c r="K13" s="195" t="str">
        <f t="shared" si="0"/>
        <v>Veuillez renseigner l'indicateur</v>
      </c>
    </row>
    <row r="14" spans="1:11" ht="26.25" customHeight="1" x14ac:dyDescent="0.2">
      <c r="A14" s="96"/>
      <c r="B14" s="597" t="s">
        <v>181</v>
      </c>
      <c r="C14" s="599" t="s">
        <v>269</v>
      </c>
      <c r="D14" s="192" t="s">
        <v>278</v>
      </c>
      <c r="E14" s="101"/>
      <c r="F14" s="101"/>
      <c r="G14" s="101"/>
      <c r="H14" s="101"/>
      <c r="I14" s="101"/>
      <c r="J14" s="110"/>
      <c r="K14" s="195" t="str">
        <f t="shared" si="0"/>
        <v>Veuillez renseigner l'indicateur</v>
      </c>
    </row>
    <row r="15" spans="1:11" ht="26.25" customHeight="1" x14ac:dyDescent="0.2">
      <c r="A15" s="96"/>
      <c r="B15" s="598"/>
      <c r="C15" s="600"/>
      <c r="D15" s="192" t="s">
        <v>279</v>
      </c>
      <c r="E15" s="101"/>
      <c r="F15" s="101"/>
      <c r="G15" s="101"/>
      <c r="H15" s="101"/>
      <c r="I15" s="101"/>
      <c r="J15" s="110"/>
      <c r="K15" s="195" t="str">
        <f t="shared" si="0"/>
        <v>Veuillez renseigner l'indicateur</v>
      </c>
    </row>
    <row r="16" spans="1:11" ht="26.25" customHeight="1" x14ac:dyDescent="0.2">
      <c r="A16" s="96"/>
      <c r="B16" s="597" t="s">
        <v>182</v>
      </c>
      <c r="C16" s="599" t="s">
        <v>270</v>
      </c>
      <c r="D16" s="192" t="s">
        <v>278</v>
      </c>
      <c r="E16" s="101"/>
      <c r="F16" s="101"/>
      <c r="G16" s="101"/>
      <c r="H16" s="101"/>
      <c r="I16" s="101"/>
      <c r="J16" s="110"/>
      <c r="K16" s="195" t="str">
        <f t="shared" si="0"/>
        <v>Veuillez renseigner l'indicateur</v>
      </c>
    </row>
    <row r="17" spans="1:11" ht="26.25" customHeight="1" x14ac:dyDescent="0.2">
      <c r="A17" s="96"/>
      <c r="B17" s="598"/>
      <c r="C17" s="600"/>
      <c r="D17" s="192" t="s">
        <v>279</v>
      </c>
      <c r="E17" s="101"/>
      <c r="F17" s="101"/>
      <c r="G17" s="101"/>
      <c r="H17" s="101"/>
      <c r="I17" s="101"/>
      <c r="J17" s="110"/>
      <c r="K17" s="195" t="str">
        <f t="shared" si="0"/>
        <v>Veuillez renseigner l'indicateur</v>
      </c>
    </row>
    <row r="18" spans="1:11" ht="26.25" customHeight="1" x14ac:dyDescent="0.2">
      <c r="A18" s="96"/>
      <c r="B18" s="597" t="s">
        <v>183</v>
      </c>
      <c r="C18" s="599" t="s">
        <v>211</v>
      </c>
      <c r="D18" s="192" t="s">
        <v>278</v>
      </c>
      <c r="E18" s="101"/>
      <c r="F18" s="101"/>
      <c r="G18" s="101"/>
      <c r="H18" s="101"/>
      <c r="I18" s="101"/>
      <c r="J18" s="110"/>
      <c r="K18" s="195" t="str">
        <f t="shared" si="0"/>
        <v>Veuillez renseigner l'indicateur</v>
      </c>
    </row>
    <row r="19" spans="1:11" ht="26.25" customHeight="1" x14ac:dyDescent="0.2">
      <c r="A19" s="96"/>
      <c r="B19" s="598"/>
      <c r="C19" s="600"/>
      <c r="D19" s="192" t="s">
        <v>279</v>
      </c>
      <c r="E19" s="101"/>
      <c r="F19" s="101"/>
      <c r="G19" s="101"/>
      <c r="H19" s="101"/>
      <c r="I19" s="101"/>
      <c r="J19" s="110"/>
      <c r="K19" s="195" t="str">
        <f t="shared" si="0"/>
        <v>Veuillez renseigner l'indicateur</v>
      </c>
    </row>
    <row r="20" spans="1:11" ht="26.25" customHeight="1" x14ac:dyDescent="0.2">
      <c r="A20" s="96"/>
      <c r="B20" s="597" t="s">
        <v>184</v>
      </c>
      <c r="C20" s="599" t="s">
        <v>266</v>
      </c>
      <c r="D20" s="192" t="s">
        <v>278</v>
      </c>
      <c r="E20" s="101"/>
      <c r="F20" s="101"/>
      <c r="G20" s="101"/>
      <c r="H20" s="101"/>
      <c r="I20" s="101"/>
      <c r="J20" s="110"/>
      <c r="K20" s="195" t="str">
        <f t="shared" si="0"/>
        <v>Veuillez renseigner l'indicateur</v>
      </c>
    </row>
    <row r="21" spans="1:11" ht="26.25" customHeight="1" x14ac:dyDescent="0.2">
      <c r="A21" s="96"/>
      <c r="B21" s="598"/>
      <c r="C21" s="600"/>
      <c r="D21" s="192" t="s">
        <v>279</v>
      </c>
      <c r="E21" s="101"/>
      <c r="F21" s="101"/>
      <c r="G21" s="101"/>
      <c r="H21" s="101"/>
      <c r="I21" s="101"/>
      <c r="J21" s="110"/>
      <c r="K21" s="195" t="str">
        <f t="shared" si="0"/>
        <v>Veuillez renseigner l'indicateur</v>
      </c>
    </row>
    <row r="22" spans="1:11" x14ac:dyDescent="0.2">
      <c r="B22" s="605" t="s">
        <v>210</v>
      </c>
      <c r="C22" s="606"/>
      <c r="D22" s="606"/>
      <c r="E22" s="606"/>
      <c r="F22" s="606"/>
      <c r="G22" s="606"/>
      <c r="H22" s="606"/>
      <c r="I22" s="606"/>
      <c r="J22" s="607"/>
      <c r="K22" s="194"/>
    </row>
    <row r="23" spans="1:11" x14ac:dyDescent="0.2">
      <c r="B23" s="608"/>
      <c r="C23" s="609"/>
      <c r="D23" s="612" t="s">
        <v>205</v>
      </c>
      <c r="E23" s="612"/>
      <c r="F23" s="612"/>
      <c r="G23" s="612"/>
      <c r="H23" s="613"/>
      <c r="I23" s="613"/>
      <c r="J23" s="172" t="s">
        <v>174</v>
      </c>
      <c r="K23" s="194"/>
    </row>
    <row r="24" spans="1:11" ht="22.5" x14ac:dyDescent="0.2">
      <c r="A24" s="96"/>
      <c r="B24" s="610"/>
      <c r="C24" s="611"/>
      <c r="D24" s="173"/>
      <c r="E24" s="174" t="s">
        <v>206</v>
      </c>
      <c r="F24" s="175" t="s">
        <v>207</v>
      </c>
      <c r="G24" s="174" t="s">
        <v>208</v>
      </c>
      <c r="H24" s="174" t="s">
        <v>203</v>
      </c>
      <c r="I24" s="174" t="s">
        <v>204</v>
      </c>
      <c r="J24" s="176"/>
      <c r="K24" s="194"/>
    </row>
    <row r="25" spans="1:11" ht="36" customHeight="1" x14ac:dyDescent="0.2">
      <c r="A25" s="96"/>
      <c r="B25" s="602" t="s">
        <v>185</v>
      </c>
      <c r="C25" s="601" t="s">
        <v>239</v>
      </c>
      <c r="D25" s="192" t="s">
        <v>278</v>
      </c>
      <c r="E25" s="101"/>
      <c r="F25" s="101"/>
      <c r="G25" s="101"/>
      <c r="H25" s="101"/>
      <c r="I25" s="101"/>
      <c r="J25" s="110"/>
      <c r="K25" s="195" t="str">
        <f>IF((E25&amp;F25&amp;G25&amp;H25&amp;I25)="","Veuillez renseigner l'indicateur","Indicateur renseigné")</f>
        <v>Veuillez renseigner l'indicateur</v>
      </c>
    </row>
    <row r="26" spans="1:11" ht="36" customHeight="1" x14ac:dyDescent="0.2">
      <c r="A26" s="96"/>
      <c r="B26" s="604"/>
      <c r="C26" s="601"/>
      <c r="D26" s="192" t="s">
        <v>279</v>
      </c>
      <c r="E26" s="101"/>
      <c r="F26" s="101"/>
      <c r="G26" s="101"/>
      <c r="H26" s="101"/>
      <c r="I26" s="101"/>
      <c r="J26" s="110"/>
      <c r="K26" s="195" t="str">
        <f t="shared" ref="K26:K42" si="1">IF((E26&amp;F26&amp;G26&amp;H26&amp;I26)="","Veuillez renseigner l'indicateur","Indicateur renseigné")</f>
        <v>Veuillez renseigner l'indicateur</v>
      </c>
    </row>
    <row r="27" spans="1:11" ht="36" customHeight="1" x14ac:dyDescent="0.2">
      <c r="A27" s="96"/>
      <c r="B27" s="604"/>
      <c r="C27" s="601" t="s">
        <v>240</v>
      </c>
      <c r="D27" s="192" t="s">
        <v>278</v>
      </c>
      <c r="E27" s="101"/>
      <c r="F27" s="101"/>
      <c r="G27" s="101"/>
      <c r="H27" s="101"/>
      <c r="I27" s="101"/>
      <c r="J27" s="110"/>
      <c r="K27" s="195" t="str">
        <f t="shared" si="1"/>
        <v>Veuillez renseigner l'indicateur</v>
      </c>
    </row>
    <row r="28" spans="1:11" ht="36" customHeight="1" x14ac:dyDescent="0.2">
      <c r="A28" s="96"/>
      <c r="B28" s="604"/>
      <c r="C28" s="601"/>
      <c r="D28" s="192" t="s">
        <v>279</v>
      </c>
      <c r="E28" s="101"/>
      <c r="F28" s="101"/>
      <c r="G28" s="101"/>
      <c r="H28" s="101"/>
      <c r="I28" s="101"/>
      <c r="J28" s="110"/>
      <c r="K28" s="195" t="str">
        <f t="shared" si="1"/>
        <v>Veuillez renseigner l'indicateur</v>
      </c>
    </row>
    <row r="29" spans="1:11" ht="36" customHeight="1" x14ac:dyDescent="0.2">
      <c r="A29" s="96"/>
      <c r="B29" s="604"/>
      <c r="C29" s="601" t="s">
        <v>271</v>
      </c>
      <c r="D29" s="192" t="s">
        <v>278</v>
      </c>
      <c r="E29" s="101"/>
      <c r="F29" s="101"/>
      <c r="G29" s="101"/>
      <c r="H29" s="101"/>
      <c r="I29" s="101"/>
      <c r="J29" s="110"/>
      <c r="K29" s="195" t="str">
        <f t="shared" si="1"/>
        <v>Veuillez renseigner l'indicateur</v>
      </c>
    </row>
    <row r="30" spans="1:11" ht="36" customHeight="1" x14ac:dyDescent="0.2">
      <c r="A30" s="96"/>
      <c r="B30" s="604"/>
      <c r="C30" s="601"/>
      <c r="D30" s="192" t="s">
        <v>279</v>
      </c>
      <c r="E30" s="101"/>
      <c r="F30" s="101"/>
      <c r="G30" s="101"/>
      <c r="H30" s="101"/>
      <c r="I30" s="101"/>
      <c r="J30" s="110"/>
      <c r="K30" s="195" t="str">
        <f t="shared" si="1"/>
        <v>Veuillez renseigner l'indicateur</v>
      </c>
    </row>
    <row r="31" spans="1:11" ht="36" customHeight="1" x14ac:dyDescent="0.2">
      <c r="A31" s="96"/>
      <c r="B31" s="604"/>
      <c r="C31" s="601" t="s">
        <v>241</v>
      </c>
      <c r="D31" s="192" t="s">
        <v>278</v>
      </c>
      <c r="E31" s="101"/>
      <c r="F31" s="101"/>
      <c r="G31" s="101"/>
      <c r="H31" s="101"/>
      <c r="I31" s="101"/>
      <c r="J31" s="110"/>
      <c r="K31" s="195" t="str">
        <f t="shared" si="1"/>
        <v>Veuillez renseigner l'indicateur</v>
      </c>
    </row>
    <row r="32" spans="1:11" ht="36" customHeight="1" x14ac:dyDescent="0.2">
      <c r="A32" s="96"/>
      <c r="B32" s="603"/>
      <c r="C32" s="601"/>
      <c r="D32" s="192" t="s">
        <v>279</v>
      </c>
      <c r="E32" s="101"/>
      <c r="F32" s="101"/>
      <c r="G32" s="101"/>
      <c r="H32" s="101"/>
      <c r="I32" s="101"/>
      <c r="J32" s="110"/>
      <c r="K32" s="195" t="str">
        <f t="shared" si="1"/>
        <v>Veuillez renseigner l'indicateur</v>
      </c>
    </row>
    <row r="33" spans="1:11" ht="36" customHeight="1" x14ac:dyDescent="0.2">
      <c r="A33" s="96"/>
      <c r="B33" s="602" t="s">
        <v>186</v>
      </c>
      <c r="C33" s="601" t="s">
        <v>187</v>
      </c>
      <c r="D33" s="192" t="s">
        <v>278</v>
      </c>
      <c r="E33" s="101"/>
      <c r="F33" s="101"/>
      <c r="G33" s="101"/>
      <c r="H33" s="101"/>
      <c r="I33" s="101"/>
      <c r="J33" s="110"/>
      <c r="K33" s="195" t="str">
        <f t="shared" si="1"/>
        <v>Veuillez renseigner l'indicateur</v>
      </c>
    </row>
    <row r="34" spans="1:11" ht="36" customHeight="1" x14ac:dyDescent="0.2">
      <c r="A34" s="96"/>
      <c r="B34" s="604"/>
      <c r="C34" s="601"/>
      <c r="D34" s="192" t="s">
        <v>279</v>
      </c>
      <c r="E34" s="101"/>
      <c r="F34" s="101"/>
      <c r="G34" s="101"/>
      <c r="H34" s="101"/>
      <c r="I34" s="101"/>
      <c r="J34" s="110"/>
      <c r="K34" s="195" t="str">
        <f t="shared" si="1"/>
        <v>Veuillez renseigner l'indicateur</v>
      </c>
    </row>
    <row r="35" spans="1:11" ht="36" customHeight="1" x14ac:dyDescent="0.2">
      <c r="A35" s="96"/>
      <c r="B35" s="604"/>
      <c r="C35" s="601" t="s">
        <v>242</v>
      </c>
      <c r="D35" s="192" t="s">
        <v>278</v>
      </c>
      <c r="E35" s="101"/>
      <c r="F35" s="101"/>
      <c r="G35" s="101"/>
      <c r="H35" s="101"/>
      <c r="I35" s="101"/>
      <c r="J35" s="110"/>
      <c r="K35" s="195" t="str">
        <f t="shared" si="1"/>
        <v>Veuillez renseigner l'indicateur</v>
      </c>
    </row>
    <row r="36" spans="1:11" ht="36" customHeight="1" x14ac:dyDescent="0.2">
      <c r="A36" s="96"/>
      <c r="B36" s="604"/>
      <c r="C36" s="601"/>
      <c r="D36" s="192" t="s">
        <v>279</v>
      </c>
      <c r="E36" s="101"/>
      <c r="F36" s="101"/>
      <c r="G36" s="101"/>
      <c r="H36" s="101"/>
      <c r="I36" s="101"/>
      <c r="J36" s="110"/>
      <c r="K36" s="195" t="str">
        <f t="shared" si="1"/>
        <v>Veuillez renseigner l'indicateur</v>
      </c>
    </row>
    <row r="37" spans="1:11" ht="36" customHeight="1" x14ac:dyDescent="0.2">
      <c r="A37" s="96"/>
      <c r="B37" s="602" t="s">
        <v>188</v>
      </c>
      <c r="C37" s="601" t="s">
        <v>243</v>
      </c>
      <c r="D37" s="192" t="s">
        <v>278</v>
      </c>
      <c r="E37" s="101"/>
      <c r="F37" s="101"/>
      <c r="G37" s="101"/>
      <c r="H37" s="101"/>
      <c r="I37" s="101"/>
      <c r="J37" s="110"/>
      <c r="K37" s="195" t="str">
        <f t="shared" si="1"/>
        <v>Veuillez renseigner l'indicateur</v>
      </c>
    </row>
    <row r="38" spans="1:11" ht="36" customHeight="1" x14ac:dyDescent="0.2">
      <c r="A38" s="96"/>
      <c r="B38" s="603"/>
      <c r="C38" s="601"/>
      <c r="D38" s="192" t="s">
        <v>279</v>
      </c>
      <c r="E38" s="101"/>
      <c r="F38" s="101"/>
      <c r="G38" s="101"/>
      <c r="H38" s="101"/>
      <c r="I38" s="101"/>
      <c r="J38" s="110"/>
      <c r="K38" s="195" t="str">
        <f t="shared" si="1"/>
        <v>Veuillez renseigner l'indicateur</v>
      </c>
    </row>
    <row r="39" spans="1:11" ht="36" customHeight="1" x14ac:dyDescent="0.2">
      <c r="A39" s="96"/>
      <c r="B39" s="602" t="s">
        <v>189</v>
      </c>
      <c r="C39" s="601" t="s">
        <v>212</v>
      </c>
      <c r="D39" s="192" t="s">
        <v>278</v>
      </c>
      <c r="E39" s="101"/>
      <c r="F39" s="101"/>
      <c r="G39" s="101"/>
      <c r="H39" s="101"/>
      <c r="I39" s="101"/>
      <c r="J39" s="110"/>
      <c r="K39" s="195" t="str">
        <f t="shared" si="1"/>
        <v>Veuillez renseigner l'indicateur</v>
      </c>
    </row>
    <row r="40" spans="1:11" ht="36" customHeight="1" x14ac:dyDescent="0.2">
      <c r="A40" s="96"/>
      <c r="B40" s="603"/>
      <c r="C40" s="601"/>
      <c r="D40" s="192" t="s">
        <v>279</v>
      </c>
      <c r="E40" s="101"/>
      <c r="F40" s="101"/>
      <c r="G40" s="101"/>
      <c r="H40" s="101"/>
      <c r="I40" s="101"/>
      <c r="J40" s="110"/>
      <c r="K40" s="195" t="str">
        <f t="shared" si="1"/>
        <v>Veuillez renseigner l'indicateur</v>
      </c>
    </row>
    <row r="41" spans="1:11" ht="36" customHeight="1" x14ac:dyDescent="0.2">
      <c r="A41" s="96"/>
      <c r="B41" s="602" t="s">
        <v>190</v>
      </c>
      <c r="C41" s="601" t="s">
        <v>244</v>
      </c>
      <c r="D41" s="192" t="s">
        <v>278</v>
      </c>
      <c r="E41" s="101"/>
      <c r="F41" s="101"/>
      <c r="G41" s="101"/>
      <c r="H41" s="101"/>
      <c r="I41" s="101"/>
      <c r="J41" s="110"/>
      <c r="K41" s="195" t="str">
        <f t="shared" si="1"/>
        <v>Veuillez renseigner l'indicateur</v>
      </c>
    </row>
    <row r="42" spans="1:11" ht="36" customHeight="1" x14ac:dyDescent="0.2">
      <c r="A42" s="96"/>
      <c r="B42" s="603"/>
      <c r="C42" s="601"/>
      <c r="D42" s="192" t="s">
        <v>279</v>
      </c>
      <c r="E42" s="101"/>
      <c r="F42" s="101"/>
      <c r="G42" s="101"/>
      <c r="H42" s="101"/>
      <c r="I42" s="101"/>
      <c r="J42" s="110"/>
      <c r="K42" s="195" t="str">
        <f t="shared" si="1"/>
        <v>Veuillez renseigner l'indicateur</v>
      </c>
    </row>
    <row r="43" spans="1:11" s="95" customFormat="1" ht="18" x14ac:dyDescent="0.2">
      <c r="A43" s="100"/>
      <c r="B43" s="605" t="s">
        <v>213</v>
      </c>
      <c r="C43" s="606"/>
      <c r="D43" s="606"/>
      <c r="E43" s="606"/>
      <c r="F43" s="606"/>
      <c r="G43" s="606"/>
      <c r="H43" s="606"/>
      <c r="I43" s="606"/>
      <c r="J43" s="607"/>
      <c r="K43" s="193"/>
    </row>
    <row r="44" spans="1:11" x14ac:dyDescent="0.2">
      <c r="A44" s="96"/>
      <c r="B44" s="608"/>
      <c r="C44" s="609"/>
      <c r="D44" s="612" t="s">
        <v>205</v>
      </c>
      <c r="E44" s="612"/>
      <c r="F44" s="612"/>
      <c r="G44" s="612"/>
      <c r="H44" s="613"/>
      <c r="I44" s="613"/>
      <c r="J44" s="172" t="s">
        <v>174</v>
      </c>
      <c r="K44" s="194"/>
    </row>
    <row r="45" spans="1:11" ht="22.5" x14ac:dyDescent="0.2">
      <c r="B45" s="610"/>
      <c r="C45" s="611"/>
      <c r="D45" s="173"/>
      <c r="E45" s="174" t="s">
        <v>206</v>
      </c>
      <c r="F45" s="175" t="s">
        <v>207</v>
      </c>
      <c r="G45" s="174" t="s">
        <v>208</v>
      </c>
      <c r="H45" s="174" t="s">
        <v>203</v>
      </c>
      <c r="I45" s="174" t="s">
        <v>204</v>
      </c>
      <c r="J45" s="176"/>
      <c r="K45" s="194"/>
    </row>
    <row r="46" spans="1:11" ht="26.25" customHeight="1" x14ac:dyDescent="0.2">
      <c r="A46" s="96"/>
      <c r="B46" s="602" t="s">
        <v>192</v>
      </c>
      <c r="C46" s="601" t="s">
        <v>193</v>
      </c>
      <c r="D46" s="192" t="s">
        <v>278</v>
      </c>
      <c r="E46" s="101"/>
      <c r="F46" s="101"/>
      <c r="G46" s="101"/>
      <c r="H46" s="101"/>
      <c r="I46" s="101"/>
      <c r="J46" s="110"/>
      <c r="K46" s="195" t="str">
        <f>IF((E46&amp;F46&amp;G46&amp;H46&amp;I46)="","Veuillez renseigner l'indicateur","Indicateur renseigné")</f>
        <v>Veuillez renseigner l'indicateur</v>
      </c>
    </row>
    <row r="47" spans="1:11" ht="26.25" customHeight="1" x14ac:dyDescent="0.2">
      <c r="A47" s="96"/>
      <c r="B47" s="603"/>
      <c r="C47" s="601"/>
      <c r="D47" s="192" t="s">
        <v>279</v>
      </c>
      <c r="E47" s="101"/>
      <c r="F47" s="101"/>
      <c r="G47" s="101"/>
      <c r="H47" s="101"/>
      <c r="I47" s="101"/>
      <c r="J47" s="110"/>
      <c r="K47" s="195" t="str">
        <f t="shared" ref="K47:K65" si="2">IF((E47&amp;F47&amp;G47&amp;H47&amp;I47)="","Veuillez renseigner l'indicateur","Indicateur renseigné")</f>
        <v>Veuillez renseigner l'indicateur</v>
      </c>
    </row>
    <row r="48" spans="1:11" ht="26.25" customHeight="1" x14ac:dyDescent="0.2">
      <c r="A48" s="96"/>
      <c r="B48" s="602" t="s">
        <v>194</v>
      </c>
      <c r="C48" s="601" t="s">
        <v>245</v>
      </c>
      <c r="D48" s="192" t="s">
        <v>278</v>
      </c>
      <c r="E48" s="101"/>
      <c r="F48" s="101"/>
      <c r="G48" s="101"/>
      <c r="H48" s="101"/>
      <c r="I48" s="101"/>
      <c r="J48" s="110"/>
      <c r="K48" s="195" t="str">
        <f t="shared" si="2"/>
        <v>Veuillez renseigner l'indicateur</v>
      </c>
    </row>
    <row r="49" spans="1:11" ht="26.25" customHeight="1" x14ac:dyDescent="0.2">
      <c r="A49" s="96"/>
      <c r="B49" s="603"/>
      <c r="C49" s="601"/>
      <c r="D49" s="192" t="s">
        <v>279</v>
      </c>
      <c r="E49" s="101"/>
      <c r="F49" s="101"/>
      <c r="G49" s="101"/>
      <c r="H49" s="101"/>
      <c r="I49" s="101"/>
      <c r="J49" s="110"/>
      <c r="K49" s="195" t="str">
        <f t="shared" si="2"/>
        <v>Veuillez renseigner l'indicateur</v>
      </c>
    </row>
    <row r="50" spans="1:11" ht="26.25" customHeight="1" x14ac:dyDescent="0.2">
      <c r="A50" s="96"/>
      <c r="B50" s="602" t="s">
        <v>195</v>
      </c>
      <c r="C50" s="601" t="s">
        <v>246</v>
      </c>
      <c r="D50" s="192" t="s">
        <v>278</v>
      </c>
      <c r="E50" s="101"/>
      <c r="F50" s="101"/>
      <c r="G50" s="101"/>
      <c r="H50" s="101"/>
      <c r="I50" s="101"/>
      <c r="J50" s="110"/>
      <c r="K50" s="195" t="str">
        <f t="shared" si="2"/>
        <v>Veuillez renseigner l'indicateur</v>
      </c>
    </row>
    <row r="51" spans="1:11" ht="26.25" customHeight="1" x14ac:dyDescent="0.2">
      <c r="A51" s="96"/>
      <c r="B51" s="604"/>
      <c r="C51" s="601"/>
      <c r="D51" s="192" t="s">
        <v>279</v>
      </c>
      <c r="E51" s="101"/>
      <c r="F51" s="101"/>
      <c r="G51" s="101"/>
      <c r="H51" s="101"/>
      <c r="I51" s="101"/>
      <c r="J51" s="110"/>
      <c r="K51" s="195" t="str">
        <f t="shared" si="2"/>
        <v>Veuillez renseigner l'indicateur</v>
      </c>
    </row>
    <row r="52" spans="1:11" ht="26.25" customHeight="1" x14ac:dyDescent="0.2">
      <c r="A52" s="96"/>
      <c r="B52" s="604"/>
      <c r="C52" s="601" t="s">
        <v>273</v>
      </c>
      <c r="D52" s="192" t="s">
        <v>278</v>
      </c>
      <c r="E52" s="101"/>
      <c r="F52" s="101"/>
      <c r="G52" s="101"/>
      <c r="H52" s="101"/>
      <c r="I52" s="101"/>
      <c r="J52" s="110"/>
      <c r="K52" s="195" t="str">
        <f t="shared" si="2"/>
        <v>Veuillez renseigner l'indicateur</v>
      </c>
    </row>
    <row r="53" spans="1:11" ht="26.25" customHeight="1" x14ac:dyDescent="0.2">
      <c r="A53" s="96"/>
      <c r="B53" s="603"/>
      <c r="C53" s="601"/>
      <c r="D53" s="192" t="s">
        <v>279</v>
      </c>
      <c r="E53" s="101"/>
      <c r="F53" s="101"/>
      <c r="G53" s="101"/>
      <c r="H53" s="101"/>
      <c r="I53" s="101"/>
      <c r="J53" s="110"/>
      <c r="K53" s="195" t="str">
        <f t="shared" si="2"/>
        <v>Veuillez renseigner l'indicateur</v>
      </c>
    </row>
    <row r="54" spans="1:11" ht="26.25" customHeight="1" x14ac:dyDescent="0.2">
      <c r="A54" s="96"/>
      <c r="B54" s="602" t="s">
        <v>196</v>
      </c>
      <c r="C54" s="601" t="s">
        <v>247</v>
      </c>
      <c r="D54" s="192" t="s">
        <v>278</v>
      </c>
      <c r="E54" s="101"/>
      <c r="F54" s="101"/>
      <c r="G54" s="101"/>
      <c r="H54" s="101"/>
      <c r="I54" s="101"/>
      <c r="J54" s="110"/>
      <c r="K54" s="195" t="str">
        <f t="shared" si="2"/>
        <v>Veuillez renseigner l'indicateur</v>
      </c>
    </row>
    <row r="55" spans="1:11" ht="26.25" customHeight="1" x14ac:dyDescent="0.2">
      <c r="A55" s="96"/>
      <c r="B55" s="604"/>
      <c r="C55" s="601"/>
      <c r="D55" s="192" t="s">
        <v>279</v>
      </c>
      <c r="E55" s="101"/>
      <c r="F55" s="101"/>
      <c r="G55" s="101"/>
      <c r="H55" s="101"/>
      <c r="I55" s="101"/>
      <c r="J55" s="110"/>
      <c r="K55" s="195" t="str">
        <f t="shared" si="2"/>
        <v>Veuillez renseigner l'indicateur</v>
      </c>
    </row>
    <row r="56" spans="1:11" ht="26.25" customHeight="1" x14ac:dyDescent="0.2">
      <c r="A56" s="96"/>
      <c r="B56" s="604"/>
      <c r="C56" s="601" t="s">
        <v>274</v>
      </c>
      <c r="D56" s="192" t="s">
        <v>278</v>
      </c>
      <c r="E56" s="101"/>
      <c r="F56" s="101"/>
      <c r="G56" s="101"/>
      <c r="H56" s="101"/>
      <c r="I56" s="101"/>
      <c r="J56" s="110"/>
      <c r="K56" s="195" t="str">
        <f t="shared" si="2"/>
        <v>Veuillez renseigner l'indicateur</v>
      </c>
    </row>
    <row r="57" spans="1:11" ht="26.25" customHeight="1" x14ac:dyDescent="0.2">
      <c r="A57" s="96"/>
      <c r="B57" s="603"/>
      <c r="C57" s="601"/>
      <c r="D57" s="192" t="s">
        <v>279</v>
      </c>
      <c r="E57" s="101"/>
      <c r="F57" s="101"/>
      <c r="G57" s="101"/>
      <c r="H57" s="101"/>
      <c r="I57" s="101"/>
      <c r="J57" s="110"/>
      <c r="K57" s="195" t="str">
        <f t="shared" si="2"/>
        <v>Veuillez renseigner l'indicateur</v>
      </c>
    </row>
    <row r="58" spans="1:11" ht="26.25" customHeight="1" x14ac:dyDescent="0.2">
      <c r="A58" s="96"/>
      <c r="B58" s="602" t="s">
        <v>197</v>
      </c>
      <c r="C58" s="601" t="s">
        <v>275</v>
      </c>
      <c r="D58" s="192" t="s">
        <v>278</v>
      </c>
      <c r="E58" s="101"/>
      <c r="F58" s="101"/>
      <c r="G58" s="101"/>
      <c r="H58" s="101"/>
      <c r="I58" s="101"/>
      <c r="J58" s="110"/>
      <c r="K58" s="195" t="str">
        <f t="shared" si="2"/>
        <v>Veuillez renseigner l'indicateur</v>
      </c>
    </row>
    <row r="59" spans="1:11" ht="26.25" customHeight="1" x14ac:dyDescent="0.2">
      <c r="A59" s="96"/>
      <c r="B59" s="603"/>
      <c r="C59" s="601"/>
      <c r="D59" s="192" t="s">
        <v>279</v>
      </c>
      <c r="E59" s="101"/>
      <c r="F59" s="101"/>
      <c r="G59" s="101"/>
      <c r="H59" s="101"/>
      <c r="I59" s="101"/>
      <c r="J59" s="110"/>
      <c r="K59" s="195" t="str">
        <f t="shared" si="2"/>
        <v>Veuillez renseigner l'indicateur</v>
      </c>
    </row>
    <row r="60" spans="1:11" ht="26.25" customHeight="1" x14ac:dyDescent="0.2">
      <c r="A60" s="96"/>
      <c r="B60" s="602" t="s">
        <v>198</v>
      </c>
      <c r="C60" s="601" t="s">
        <v>277</v>
      </c>
      <c r="D60" s="192" t="s">
        <v>278</v>
      </c>
      <c r="E60" s="101"/>
      <c r="F60" s="101"/>
      <c r="G60" s="101"/>
      <c r="H60" s="101"/>
      <c r="I60" s="101"/>
      <c r="J60" s="110"/>
      <c r="K60" s="195" t="str">
        <f t="shared" si="2"/>
        <v>Veuillez renseigner l'indicateur</v>
      </c>
    </row>
    <row r="61" spans="1:11" ht="26.25" customHeight="1" x14ac:dyDescent="0.2">
      <c r="A61" s="96"/>
      <c r="B61" s="604"/>
      <c r="C61" s="601"/>
      <c r="D61" s="192" t="s">
        <v>279</v>
      </c>
      <c r="E61" s="101"/>
      <c r="F61" s="101"/>
      <c r="G61" s="101"/>
      <c r="H61" s="101"/>
      <c r="I61" s="101"/>
      <c r="J61" s="110"/>
      <c r="K61" s="195" t="str">
        <f t="shared" si="2"/>
        <v>Veuillez renseigner l'indicateur</v>
      </c>
    </row>
    <row r="62" spans="1:11" ht="26.25" customHeight="1" x14ac:dyDescent="0.2">
      <c r="A62" s="96"/>
      <c r="B62" s="604"/>
      <c r="C62" s="601" t="s">
        <v>276</v>
      </c>
      <c r="D62" s="192" t="s">
        <v>278</v>
      </c>
      <c r="E62" s="101"/>
      <c r="F62" s="101"/>
      <c r="G62" s="101"/>
      <c r="H62" s="101"/>
      <c r="I62" s="101"/>
      <c r="J62" s="110"/>
      <c r="K62" s="195" t="str">
        <f t="shared" si="2"/>
        <v>Veuillez renseigner l'indicateur</v>
      </c>
    </row>
    <row r="63" spans="1:11" ht="26.25" customHeight="1" x14ac:dyDescent="0.2">
      <c r="A63" s="96"/>
      <c r="B63" s="603"/>
      <c r="C63" s="601"/>
      <c r="D63" s="192" t="s">
        <v>279</v>
      </c>
      <c r="E63" s="101"/>
      <c r="F63" s="101"/>
      <c r="G63" s="101"/>
      <c r="H63" s="101"/>
      <c r="I63" s="101"/>
      <c r="J63" s="110"/>
      <c r="K63" s="195" t="str">
        <f t="shared" si="2"/>
        <v>Veuillez renseigner l'indicateur</v>
      </c>
    </row>
    <row r="64" spans="1:11" ht="26.25" customHeight="1" x14ac:dyDescent="0.2">
      <c r="A64" s="96"/>
      <c r="B64" s="614" t="s">
        <v>199</v>
      </c>
      <c r="C64" s="601" t="s">
        <v>200</v>
      </c>
      <c r="D64" s="192" t="s">
        <v>278</v>
      </c>
      <c r="E64" s="101"/>
      <c r="F64" s="101"/>
      <c r="G64" s="101"/>
      <c r="H64" s="101"/>
      <c r="I64" s="101"/>
      <c r="J64" s="110"/>
      <c r="K64" s="195" t="str">
        <f t="shared" si="2"/>
        <v>Veuillez renseigner l'indicateur</v>
      </c>
    </row>
    <row r="65" spans="1:11" ht="26.25" customHeight="1" x14ac:dyDescent="0.2">
      <c r="B65" s="615"/>
      <c r="C65" s="601"/>
      <c r="D65" s="192" t="s">
        <v>279</v>
      </c>
      <c r="E65" s="101"/>
      <c r="F65" s="101"/>
      <c r="G65" s="101"/>
      <c r="H65" s="101"/>
      <c r="I65" s="101"/>
      <c r="J65" s="110"/>
      <c r="K65" s="195" t="str">
        <f t="shared" si="2"/>
        <v>Veuillez renseigner l'indicateur</v>
      </c>
    </row>
    <row r="66" spans="1:11" ht="40.5" customHeight="1" x14ac:dyDescent="0.2">
      <c r="E66" s="97"/>
    </row>
    <row r="67" spans="1:11" ht="46.5" customHeight="1" x14ac:dyDescent="0.2">
      <c r="E67" s="97"/>
    </row>
    <row r="68" spans="1:11" ht="39" customHeight="1" x14ac:dyDescent="0.2">
      <c r="E68" s="97"/>
    </row>
    <row r="69" spans="1:11" ht="8.25" customHeight="1" x14ac:dyDescent="0.2">
      <c r="E69" s="97"/>
    </row>
    <row r="70" spans="1:11" ht="18" customHeight="1" x14ac:dyDescent="0.2">
      <c r="E70" s="97"/>
    </row>
    <row r="71" spans="1:11" ht="29.25" customHeight="1" x14ac:dyDescent="0.2">
      <c r="E71" s="97"/>
    </row>
    <row r="72" spans="1:11" s="98" customFormat="1" ht="19.5" customHeight="1" x14ac:dyDescent="0.2">
      <c r="A72" s="97"/>
      <c r="B72" s="97"/>
      <c r="C72" s="97"/>
      <c r="D72" s="97"/>
      <c r="E72" s="97"/>
      <c r="F72" s="97"/>
      <c r="G72" s="97"/>
      <c r="H72" s="97"/>
      <c r="I72" s="97"/>
      <c r="J72" s="97"/>
    </row>
    <row r="73" spans="1:11" s="98" customFormat="1" ht="14.25" customHeight="1" x14ac:dyDescent="0.2">
      <c r="A73" s="97"/>
      <c r="B73" s="97"/>
      <c r="C73" s="97"/>
      <c r="D73" s="97"/>
      <c r="E73" s="97"/>
      <c r="F73" s="97"/>
      <c r="G73" s="97"/>
      <c r="H73" s="97"/>
      <c r="I73" s="97"/>
      <c r="J73" s="97"/>
    </row>
    <row r="74" spans="1:11" ht="27" customHeight="1" x14ac:dyDescent="0.2">
      <c r="E74" s="97"/>
    </row>
    <row r="75" spans="1:11" ht="27" customHeight="1" x14ac:dyDescent="0.2">
      <c r="E75" s="97"/>
    </row>
    <row r="76" spans="1:11" ht="11.25" customHeight="1" x14ac:dyDescent="0.2">
      <c r="E76" s="97"/>
    </row>
    <row r="77" spans="1:11" ht="91.5" customHeight="1" x14ac:dyDescent="0.2">
      <c r="E77" s="97"/>
    </row>
    <row r="78" spans="1:11" x14ac:dyDescent="0.2">
      <c r="E78" s="97"/>
    </row>
    <row r="79" spans="1:11" ht="16.5" customHeight="1" x14ac:dyDescent="0.2">
      <c r="E79" s="97"/>
    </row>
    <row r="80" spans="1:11" x14ac:dyDescent="0.2">
      <c r="E80" s="97"/>
    </row>
    <row r="81" spans="5:5" x14ac:dyDescent="0.2">
      <c r="E81" s="97"/>
    </row>
    <row r="82" spans="5:5" x14ac:dyDescent="0.2">
      <c r="E82" s="97"/>
    </row>
    <row r="83" spans="5:5" x14ac:dyDescent="0.2">
      <c r="E83" s="97"/>
    </row>
    <row r="84" spans="5:5" x14ac:dyDescent="0.2">
      <c r="E84" s="97"/>
    </row>
    <row r="85" spans="5:5" x14ac:dyDescent="0.2">
      <c r="E85" s="97"/>
    </row>
    <row r="86" spans="5:5" x14ac:dyDescent="0.2">
      <c r="E86" s="97"/>
    </row>
    <row r="87" spans="5:5" x14ac:dyDescent="0.2">
      <c r="E87" s="97"/>
    </row>
    <row r="88" spans="5:5" x14ac:dyDescent="0.2">
      <c r="E88" s="97"/>
    </row>
    <row r="89" spans="5:5" ht="44.25" customHeight="1" x14ac:dyDescent="0.2">
      <c r="E89" s="97"/>
    </row>
    <row r="90" spans="5:5" x14ac:dyDescent="0.2">
      <c r="E90" s="97"/>
    </row>
    <row r="91" spans="5:5" x14ac:dyDescent="0.2">
      <c r="E91" s="97"/>
    </row>
    <row r="92" spans="5:5" x14ac:dyDescent="0.2">
      <c r="E92" s="97"/>
    </row>
    <row r="93" spans="5:5" x14ac:dyDescent="0.2">
      <c r="E93" s="97"/>
    </row>
    <row r="94" spans="5:5" x14ac:dyDescent="0.2">
      <c r="E94" s="97"/>
    </row>
    <row r="95" spans="5:5" x14ac:dyDescent="0.2">
      <c r="E95" s="97"/>
    </row>
    <row r="96" spans="5:5" x14ac:dyDescent="0.2">
      <c r="E96" s="97"/>
    </row>
    <row r="97" spans="5:5" x14ac:dyDescent="0.2">
      <c r="E97" s="97"/>
    </row>
    <row r="98" spans="5:5" x14ac:dyDescent="0.2">
      <c r="E98" s="97"/>
    </row>
    <row r="99" spans="5:5" x14ac:dyDescent="0.2">
      <c r="E99" s="97"/>
    </row>
    <row r="100" spans="5:5" x14ac:dyDescent="0.2">
      <c r="E100" s="97"/>
    </row>
    <row r="101" spans="5:5" x14ac:dyDescent="0.2">
      <c r="E101" s="97"/>
    </row>
    <row r="102" spans="5:5" x14ac:dyDescent="0.2">
      <c r="E102" s="97"/>
    </row>
    <row r="103" spans="5:5" x14ac:dyDescent="0.2">
      <c r="E103" s="97"/>
    </row>
    <row r="104" spans="5:5" x14ac:dyDescent="0.2">
      <c r="E104" s="97"/>
    </row>
    <row r="105" spans="5:5" x14ac:dyDescent="0.2">
      <c r="E105" s="97"/>
    </row>
    <row r="106" spans="5:5" x14ac:dyDescent="0.2">
      <c r="E106" s="97"/>
    </row>
    <row r="107" spans="5:5" x14ac:dyDescent="0.2">
      <c r="E107" s="97"/>
    </row>
    <row r="108" spans="5:5" x14ac:dyDescent="0.2">
      <c r="E108" s="97"/>
    </row>
    <row r="109" spans="5:5" ht="5.25" customHeight="1" x14ac:dyDescent="0.2">
      <c r="E109" s="97"/>
    </row>
    <row r="110" spans="5:5" hidden="1" x14ac:dyDescent="0.2">
      <c r="E110" s="97"/>
    </row>
    <row r="111" spans="5:5" ht="9" hidden="1" customHeight="1" x14ac:dyDescent="0.2">
      <c r="E111" s="97"/>
    </row>
    <row r="112" spans="5:5" x14ac:dyDescent="0.2">
      <c r="E112" s="97"/>
    </row>
  </sheetData>
  <sheetProtection algorithmName="SHA-512" hashValue="WHNYdgK5dwInjgnbabAfTVVV0xIobST55BQqq1ySJxQNccI7HO/2vzd4WfiEjaZr48nB12KwawSwI8oEaH6eaw==" saltValue="IMvvdraLamIEeIWLzbZ+9Q==" spinCount="100000" sheet="1" selectLockedCells="1"/>
  <mergeCells count="58">
    <mergeCell ref="B2:J2"/>
    <mergeCell ref="A1:J1"/>
    <mergeCell ref="B3:J3"/>
    <mergeCell ref="B4:C5"/>
    <mergeCell ref="D4:I4"/>
    <mergeCell ref="B22:J22"/>
    <mergeCell ref="B23:C24"/>
    <mergeCell ref="D23:I23"/>
    <mergeCell ref="B25:B32"/>
    <mergeCell ref="C25:C26"/>
    <mergeCell ref="C27:C28"/>
    <mergeCell ref="C29:C30"/>
    <mergeCell ref="C31:C32"/>
    <mergeCell ref="B64:B65"/>
    <mergeCell ref="C64:C65"/>
    <mergeCell ref="B48:B49"/>
    <mergeCell ref="C48:C49"/>
    <mergeCell ref="B50:B53"/>
    <mergeCell ref="C50:C51"/>
    <mergeCell ref="C52:C53"/>
    <mergeCell ref="B54:B57"/>
    <mergeCell ref="C54:C55"/>
    <mergeCell ref="C56:C57"/>
    <mergeCell ref="B58:B59"/>
    <mergeCell ref="C58:C59"/>
    <mergeCell ref="B60:B63"/>
    <mergeCell ref="C60:C61"/>
    <mergeCell ref="C62:C63"/>
    <mergeCell ref="B46:B47"/>
    <mergeCell ref="C46:C47"/>
    <mergeCell ref="B33:B36"/>
    <mergeCell ref="C33:C34"/>
    <mergeCell ref="C35:C36"/>
    <mergeCell ref="B37:B38"/>
    <mergeCell ref="C37:C38"/>
    <mergeCell ref="B43:J43"/>
    <mergeCell ref="B44:C45"/>
    <mergeCell ref="D44:I44"/>
    <mergeCell ref="B39:B40"/>
    <mergeCell ref="C39:C40"/>
    <mergeCell ref="B41:B42"/>
    <mergeCell ref="C41:C42"/>
    <mergeCell ref="C18:C19"/>
    <mergeCell ref="B20:B21"/>
    <mergeCell ref="C20:C21"/>
    <mergeCell ref="B12:B13"/>
    <mergeCell ref="C12:C13"/>
    <mergeCell ref="B14:B15"/>
    <mergeCell ref="C14:C15"/>
    <mergeCell ref="B16:B17"/>
    <mergeCell ref="C16:C17"/>
    <mergeCell ref="B18:B19"/>
    <mergeCell ref="B6:B7"/>
    <mergeCell ref="C6:C7"/>
    <mergeCell ref="B8:B9"/>
    <mergeCell ref="C8:C9"/>
    <mergeCell ref="B10:B11"/>
    <mergeCell ref="C10:C11"/>
  </mergeCells>
  <conditionalFormatting sqref="F8:F21 F25:F42 F46:F65">
    <cfRule type="cellIs" dxfId="60" priority="9" operator="equal">
      <formula>"X"</formula>
    </cfRule>
  </conditionalFormatting>
  <conditionalFormatting sqref="G8:G21 G25:G42 G46:G65">
    <cfRule type="cellIs" dxfId="59" priority="8" operator="equal">
      <formula>"X"</formula>
    </cfRule>
  </conditionalFormatting>
  <conditionalFormatting sqref="K8:K65">
    <cfRule type="cellIs" dxfId="58" priority="7" operator="equal">
      <formula>"Veuillez renseigner l'indicateur"</formula>
    </cfRule>
  </conditionalFormatting>
  <conditionalFormatting sqref="K25:K42 K46:K65 K8:K21">
    <cfRule type="cellIs" dxfId="57" priority="6" operator="equal">
      <formula>"Indicateur renseigné"</formula>
    </cfRule>
  </conditionalFormatting>
  <conditionalFormatting sqref="F6:F7">
    <cfRule type="cellIs" dxfId="56" priority="4" operator="equal">
      <formula>"X"</formula>
    </cfRule>
  </conditionalFormatting>
  <conditionalFormatting sqref="G6:G21">
    <cfRule type="cellIs" dxfId="55" priority="3" operator="equal">
      <formula>"X"</formula>
    </cfRule>
  </conditionalFormatting>
  <conditionalFormatting sqref="K6:K7">
    <cfRule type="cellIs" dxfId="54" priority="2" operator="equal">
      <formula>"Veuillez renseigner l'indicateur"</formula>
    </cfRule>
  </conditionalFormatting>
  <conditionalFormatting sqref="K6:K7">
    <cfRule type="cellIs" dxfId="53" priority="1" operator="equal">
      <formula>"Indicateur renseigné"</formula>
    </cfRule>
  </conditionalFormatting>
  <pageMargins left="0.70866141732283472" right="0.70866141732283472" top="0.74803149606299213" bottom="0.74803149606299213" header="0.31496062992125984" footer="0.31496062992125984"/>
  <pageSetup paperSize="9" scale="61" fitToHeight="3" orientation="portrait" r:id="rId1"/>
  <headerFooter scaleWithDoc="0" alignWithMargins="0"/>
  <rowBreaks count="4" manualBreakCount="4">
    <brk id="21" max="16383" man="1"/>
    <brk id="43" max="16383" man="1"/>
    <brk id="63" max="16383" man="1"/>
    <brk id="77" max="16383" man="1"/>
  </rowBreaks>
  <extLst>
    <ext xmlns:x14="http://schemas.microsoft.com/office/spreadsheetml/2009/9/main" uri="{78C0D931-6437-407d-A8EE-F0AAD7539E65}">
      <x14:conditionalFormattings>
        <x14:conditionalFormatting xmlns:xm="http://schemas.microsoft.com/office/excel/2006/main">
          <x14:cfRule type="cellIs" priority="10" operator="equal" id="{64C27ED6-7FE3-4ED4-ACC2-13DE60BE97F2}">
            <xm:f>ListesDeroulantes!$AM$2</xm:f>
            <x14:dxf>
              <font>
                <color auto="1"/>
              </font>
              <fill>
                <patternFill>
                  <bgColor theme="5" tint="0.39994506668294322"/>
                </patternFill>
              </fill>
            </x14:dxf>
          </x14:cfRule>
          <xm:sqref>E8:E21 E25:E42 E46:E65</xm:sqref>
        </x14:conditionalFormatting>
        <x14:conditionalFormatting xmlns:xm="http://schemas.microsoft.com/office/excel/2006/main">
          <x14:cfRule type="cellIs" priority="5" operator="equal" id="{3FBAE64B-1630-4504-B74F-74C6D613B496}">
            <xm:f>ListesDeroulantes!$AM$2</xm:f>
            <x14:dxf>
              <font>
                <color auto="1"/>
              </font>
              <fill>
                <patternFill>
                  <bgColor theme="5" tint="0.39994506668294322"/>
                </patternFill>
              </fill>
            </x14:dxf>
          </x14:cfRule>
          <xm:sqref>E6:E7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ListesDeroulantes!$AM$2</xm:f>
          </x14:formula1>
          <xm:sqref>E6:I21 E25:I42 E46:I65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5"/>
  <sheetViews>
    <sheetView showGridLines="0" showRuler="0" topLeftCell="B1" zoomScaleNormal="100" zoomScaleSheetLayoutView="100" zoomScalePageLayoutView="125" workbookViewId="0">
      <pane xSplit="2" ySplit="3" topLeftCell="D26" activePane="bottomRight" state="frozen"/>
      <selection activeCell="H59" sqref="H59"/>
      <selection pane="topRight" activeCell="H59" sqref="H59"/>
      <selection pane="bottomLeft" activeCell="H59" sqref="H59"/>
      <selection pane="bottomRight" activeCell="Q26" sqref="Q26"/>
    </sheetView>
  </sheetViews>
  <sheetFormatPr baseColWidth="10" defaultColWidth="10.85546875" defaultRowHeight="12.75" x14ac:dyDescent="0.2"/>
  <cols>
    <col min="1" max="1" width="5" style="97" hidden="1" customWidth="1"/>
    <col min="2" max="2" width="18.42578125" style="97" customWidth="1"/>
    <col min="3" max="3" width="47.42578125" style="97" customWidth="1"/>
    <col min="4" max="4" width="20.5703125" style="97" bestFit="1" customWidth="1"/>
    <col min="5" max="5" width="7" style="99" customWidth="1"/>
    <col min="6" max="10" width="7" style="97" customWidth="1"/>
    <col min="11" max="11" width="46.42578125" style="97" customWidth="1"/>
    <col min="12" max="12" width="14.7109375" style="97" bestFit="1" customWidth="1"/>
    <col min="13" max="13" width="5.85546875" style="97" bestFit="1" customWidth="1"/>
    <col min="14" max="14" width="5.5703125" style="97" bestFit="1" customWidth="1"/>
    <col min="15" max="15" width="5.140625" style="97" bestFit="1" customWidth="1"/>
    <col min="16" max="16" width="10.28515625" style="97" customWidth="1"/>
    <col min="17" max="17" width="6.85546875" style="97" customWidth="1"/>
    <col min="18" max="18" width="47" style="97" customWidth="1"/>
    <col min="19" max="231" width="10.85546875" style="97"/>
    <col min="232" max="232" width="0" style="97" hidden="1" customWidth="1"/>
    <col min="233" max="233" width="18.42578125" style="97" customWidth="1"/>
    <col min="234" max="234" width="47.42578125" style="97" customWidth="1"/>
    <col min="235" max="235" width="2.42578125" style="97" bestFit="1" customWidth="1"/>
    <col min="236" max="236" width="2.42578125" style="97" customWidth="1"/>
    <col min="237" max="238" width="2" style="97" customWidth="1"/>
    <col min="239" max="239" width="2.42578125" style="97" customWidth="1"/>
    <col min="240" max="241" width="2.140625" style="97" customWidth="1"/>
    <col min="242" max="242" width="2.85546875" style="97" customWidth="1"/>
    <col min="243" max="244" width="2" style="97" customWidth="1"/>
    <col min="245" max="245" width="2.140625" style="97" bestFit="1" customWidth="1"/>
    <col min="246" max="247" width="2" style="97" customWidth="1"/>
    <col min="248" max="248" width="46.42578125" style="97" customWidth="1"/>
    <col min="249" max="250" width="2.5703125" style="97" customWidth="1"/>
    <col min="251" max="487" width="10.85546875" style="97"/>
    <col min="488" max="488" width="0" style="97" hidden="1" customWidth="1"/>
    <col min="489" max="489" width="18.42578125" style="97" customWidth="1"/>
    <col min="490" max="490" width="47.42578125" style="97" customWidth="1"/>
    <col min="491" max="491" width="2.42578125" style="97" bestFit="1" customWidth="1"/>
    <col min="492" max="492" width="2.42578125" style="97" customWidth="1"/>
    <col min="493" max="494" width="2" style="97" customWidth="1"/>
    <col min="495" max="495" width="2.42578125" style="97" customWidth="1"/>
    <col min="496" max="497" width="2.140625" style="97" customWidth="1"/>
    <col min="498" max="498" width="2.85546875" style="97" customWidth="1"/>
    <col min="499" max="500" width="2" style="97" customWidth="1"/>
    <col min="501" max="501" width="2.140625" style="97" bestFit="1" customWidth="1"/>
    <col min="502" max="503" width="2" style="97" customWidth="1"/>
    <col min="504" max="504" width="46.42578125" style="97" customWidth="1"/>
    <col min="505" max="506" width="2.5703125" style="97" customWidth="1"/>
    <col min="507" max="743" width="10.85546875" style="97"/>
    <col min="744" max="744" width="0" style="97" hidden="1" customWidth="1"/>
    <col min="745" max="745" width="18.42578125" style="97" customWidth="1"/>
    <col min="746" max="746" width="47.42578125" style="97" customWidth="1"/>
    <col min="747" max="747" width="2.42578125" style="97" bestFit="1" customWidth="1"/>
    <col min="748" max="748" width="2.42578125" style="97" customWidth="1"/>
    <col min="749" max="750" width="2" style="97" customWidth="1"/>
    <col min="751" max="751" width="2.42578125" style="97" customWidth="1"/>
    <col min="752" max="753" width="2.140625" style="97" customWidth="1"/>
    <col min="754" max="754" width="2.85546875" style="97" customWidth="1"/>
    <col min="755" max="756" width="2" style="97" customWidth="1"/>
    <col min="757" max="757" width="2.140625" style="97" bestFit="1" customWidth="1"/>
    <col min="758" max="759" width="2" style="97" customWidth="1"/>
    <col min="760" max="760" width="46.42578125" style="97" customWidth="1"/>
    <col min="761" max="762" width="2.5703125" style="97" customWidth="1"/>
    <col min="763" max="999" width="10.85546875" style="97"/>
    <col min="1000" max="1000" width="0" style="97" hidden="1" customWidth="1"/>
    <col min="1001" max="1001" width="18.42578125" style="97" customWidth="1"/>
    <col min="1002" max="1002" width="47.42578125" style="97" customWidth="1"/>
    <col min="1003" max="1003" width="2.42578125" style="97" bestFit="1" customWidth="1"/>
    <col min="1004" max="1004" width="2.42578125" style="97" customWidth="1"/>
    <col min="1005" max="1006" width="2" style="97" customWidth="1"/>
    <col min="1007" max="1007" width="2.42578125" style="97" customWidth="1"/>
    <col min="1008" max="1009" width="2.140625" style="97" customWidth="1"/>
    <col min="1010" max="1010" width="2.85546875" style="97" customWidth="1"/>
    <col min="1011" max="1012" width="2" style="97" customWidth="1"/>
    <col min="1013" max="1013" width="2.140625" style="97" bestFit="1" customWidth="1"/>
    <col min="1014" max="1015" width="2" style="97" customWidth="1"/>
    <col min="1016" max="1016" width="46.42578125" style="97" customWidth="1"/>
    <col min="1017" max="1018" width="2.5703125" style="97" customWidth="1"/>
    <col min="1019" max="1255" width="10.85546875" style="97"/>
    <col min="1256" max="1256" width="0" style="97" hidden="1" customWidth="1"/>
    <col min="1257" max="1257" width="18.42578125" style="97" customWidth="1"/>
    <col min="1258" max="1258" width="47.42578125" style="97" customWidth="1"/>
    <col min="1259" max="1259" width="2.42578125" style="97" bestFit="1" customWidth="1"/>
    <col min="1260" max="1260" width="2.42578125" style="97" customWidth="1"/>
    <col min="1261" max="1262" width="2" style="97" customWidth="1"/>
    <col min="1263" max="1263" width="2.42578125" style="97" customWidth="1"/>
    <col min="1264" max="1265" width="2.140625" style="97" customWidth="1"/>
    <col min="1266" max="1266" width="2.85546875" style="97" customWidth="1"/>
    <col min="1267" max="1268" width="2" style="97" customWidth="1"/>
    <col min="1269" max="1269" width="2.140625" style="97" bestFit="1" customWidth="1"/>
    <col min="1270" max="1271" width="2" style="97" customWidth="1"/>
    <col min="1272" max="1272" width="46.42578125" style="97" customWidth="1"/>
    <col min="1273" max="1274" width="2.5703125" style="97" customWidth="1"/>
    <col min="1275" max="1511" width="10.85546875" style="97"/>
    <col min="1512" max="1512" width="0" style="97" hidden="1" customWidth="1"/>
    <col min="1513" max="1513" width="18.42578125" style="97" customWidth="1"/>
    <col min="1514" max="1514" width="47.42578125" style="97" customWidth="1"/>
    <col min="1515" max="1515" width="2.42578125" style="97" bestFit="1" customWidth="1"/>
    <col min="1516" max="1516" width="2.42578125" style="97" customWidth="1"/>
    <col min="1517" max="1518" width="2" style="97" customWidth="1"/>
    <col min="1519" max="1519" width="2.42578125" style="97" customWidth="1"/>
    <col min="1520" max="1521" width="2.140625" style="97" customWidth="1"/>
    <col min="1522" max="1522" width="2.85546875" style="97" customWidth="1"/>
    <col min="1523" max="1524" width="2" style="97" customWidth="1"/>
    <col min="1525" max="1525" width="2.140625" style="97" bestFit="1" customWidth="1"/>
    <col min="1526" max="1527" width="2" style="97" customWidth="1"/>
    <col min="1528" max="1528" width="46.42578125" style="97" customWidth="1"/>
    <col min="1529" max="1530" width="2.5703125" style="97" customWidth="1"/>
    <col min="1531" max="1767" width="10.85546875" style="97"/>
    <col min="1768" max="1768" width="0" style="97" hidden="1" customWidth="1"/>
    <col min="1769" max="1769" width="18.42578125" style="97" customWidth="1"/>
    <col min="1770" max="1770" width="47.42578125" style="97" customWidth="1"/>
    <col min="1771" max="1771" width="2.42578125" style="97" bestFit="1" customWidth="1"/>
    <col min="1772" max="1772" width="2.42578125" style="97" customWidth="1"/>
    <col min="1773" max="1774" width="2" style="97" customWidth="1"/>
    <col min="1775" max="1775" width="2.42578125" style="97" customWidth="1"/>
    <col min="1776" max="1777" width="2.140625" style="97" customWidth="1"/>
    <col min="1778" max="1778" width="2.85546875" style="97" customWidth="1"/>
    <col min="1779" max="1780" width="2" style="97" customWidth="1"/>
    <col min="1781" max="1781" width="2.140625" style="97" bestFit="1" customWidth="1"/>
    <col min="1782" max="1783" width="2" style="97" customWidth="1"/>
    <col min="1784" max="1784" width="46.42578125" style="97" customWidth="1"/>
    <col min="1785" max="1786" width="2.5703125" style="97" customWidth="1"/>
    <col min="1787" max="2023" width="10.85546875" style="97"/>
    <col min="2024" max="2024" width="0" style="97" hidden="1" customWidth="1"/>
    <col min="2025" max="2025" width="18.42578125" style="97" customWidth="1"/>
    <col min="2026" max="2026" width="47.42578125" style="97" customWidth="1"/>
    <col min="2027" max="2027" width="2.42578125" style="97" bestFit="1" customWidth="1"/>
    <col min="2028" max="2028" width="2.42578125" style="97" customWidth="1"/>
    <col min="2029" max="2030" width="2" style="97" customWidth="1"/>
    <col min="2031" max="2031" width="2.42578125" style="97" customWidth="1"/>
    <col min="2032" max="2033" width="2.140625" style="97" customWidth="1"/>
    <col min="2034" max="2034" width="2.85546875" style="97" customWidth="1"/>
    <col min="2035" max="2036" width="2" style="97" customWidth="1"/>
    <col min="2037" max="2037" width="2.140625" style="97" bestFit="1" customWidth="1"/>
    <col min="2038" max="2039" width="2" style="97" customWidth="1"/>
    <col min="2040" max="2040" width="46.42578125" style="97" customWidth="1"/>
    <col min="2041" max="2042" width="2.5703125" style="97" customWidth="1"/>
    <col min="2043" max="2279" width="10.85546875" style="97"/>
    <col min="2280" max="2280" width="0" style="97" hidden="1" customWidth="1"/>
    <col min="2281" max="2281" width="18.42578125" style="97" customWidth="1"/>
    <col min="2282" max="2282" width="47.42578125" style="97" customWidth="1"/>
    <col min="2283" max="2283" width="2.42578125" style="97" bestFit="1" customWidth="1"/>
    <col min="2284" max="2284" width="2.42578125" style="97" customWidth="1"/>
    <col min="2285" max="2286" width="2" style="97" customWidth="1"/>
    <col min="2287" max="2287" width="2.42578125" style="97" customWidth="1"/>
    <col min="2288" max="2289" width="2.140625" style="97" customWidth="1"/>
    <col min="2290" max="2290" width="2.85546875" style="97" customWidth="1"/>
    <col min="2291" max="2292" width="2" style="97" customWidth="1"/>
    <col min="2293" max="2293" width="2.140625" style="97" bestFit="1" customWidth="1"/>
    <col min="2294" max="2295" width="2" style="97" customWidth="1"/>
    <col min="2296" max="2296" width="46.42578125" style="97" customWidth="1"/>
    <col min="2297" max="2298" width="2.5703125" style="97" customWidth="1"/>
    <col min="2299" max="2535" width="10.85546875" style="97"/>
    <col min="2536" max="2536" width="0" style="97" hidden="1" customWidth="1"/>
    <col min="2537" max="2537" width="18.42578125" style="97" customWidth="1"/>
    <col min="2538" max="2538" width="47.42578125" style="97" customWidth="1"/>
    <col min="2539" max="2539" width="2.42578125" style="97" bestFit="1" customWidth="1"/>
    <col min="2540" max="2540" width="2.42578125" style="97" customWidth="1"/>
    <col min="2541" max="2542" width="2" style="97" customWidth="1"/>
    <col min="2543" max="2543" width="2.42578125" style="97" customWidth="1"/>
    <col min="2544" max="2545" width="2.140625" style="97" customWidth="1"/>
    <col min="2546" max="2546" width="2.85546875" style="97" customWidth="1"/>
    <col min="2547" max="2548" width="2" style="97" customWidth="1"/>
    <col min="2549" max="2549" width="2.140625" style="97" bestFit="1" customWidth="1"/>
    <col min="2550" max="2551" width="2" style="97" customWidth="1"/>
    <col min="2552" max="2552" width="46.42578125" style="97" customWidth="1"/>
    <col min="2553" max="2554" width="2.5703125" style="97" customWidth="1"/>
    <col min="2555" max="2791" width="10.85546875" style="97"/>
    <col min="2792" max="2792" width="0" style="97" hidden="1" customWidth="1"/>
    <col min="2793" max="2793" width="18.42578125" style="97" customWidth="1"/>
    <col min="2794" max="2794" width="47.42578125" style="97" customWidth="1"/>
    <col min="2795" max="2795" width="2.42578125" style="97" bestFit="1" customWidth="1"/>
    <col min="2796" max="2796" width="2.42578125" style="97" customWidth="1"/>
    <col min="2797" max="2798" width="2" style="97" customWidth="1"/>
    <col min="2799" max="2799" width="2.42578125" style="97" customWidth="1"/>
    <col min="2800" max="2801" width="2.140625" style="97" customWidth="1"/>
    <col min="2802" max="2802" width="2.85546875" style="97" customWidth="1"/>
    <col min="2803" max="2804" width="2" style="97" customWidth="1"/>
    <col min="2805" max="2805" width="2.140625" style="97" bestFit="1" customWidth="1"/>
    <col min="2806" max="2807" width="2" style="97" customWidth="1"/>
    <col min="2808" max="2808" width="46.42578125" style="97" customWidth="1"/>
    <col min="2809" max="2810" width="2.5703125" style="97" customWidth="1"/>
    <col min="2811" max="3047" width="10.85546875" style="97"/>
    <col min="3048" max="3048" width="0" style="97" hidden="1" customWidth="1"/>
    <col min="3049" max="3049" width="18.42578125" style="97" customWidth="1"/>
    <col min="3050" max="3050" width="47.42578125" style="97" customWidth="1"/>
    <col min="3051" max="3051" width="2.42578125" style="97" bestFit="1" customWidth="1"/>
    <col min="3052" max="3052" width="2.42578125" style="97" customWidth="1"/>
    <col min="3053" max="3054" width="2" style="97" customWidth="1"/>
    <col min="3055" max="3055" width="2.42578125" style="97" customWidth="1"/>
    <col min="3056" max="3057" width="2.140625" style="97" customWidth="1"/>
    <col min="3058" max="3058" width="2.85546875" style="97" customWidth="1"/>
    <col min="3059" max="3060" width="2" style="97" customWidth="1"/>
    <col min="3061" max="3061" width="2.140625" style="97" bestFit="1" customWidth="1"/>
    <col min="3062" max="3063" width="2" style="97" customWidth="1"/>
    <col min="3064" max="3064" width="46.42578125" style="97" customWidth="1"/>
    <col min="3065" max="3066" width="2.5703125" style="97" customWidth="1"/>
    <col min="3067" max="3303" width="10.85546875" style="97"/>
    <col min="3304" max="3304" width="0" style="97" hidden="1" customWidth="1"/>
    <col min="3305" max="3305" width="18.42578125" style="97" customWidth="1"/>
    <col min="3306" max="3306" width="47.42578125" style="97" customWidth="1"/>
    <col min="3307" max="3307" width="2.42578125" style="97" bestFit="1" customWidth="1"/>
    <col min="3308" max="3308" width="2.42578125" style="97" customWidth="1"/>
    <col min="3309" max="3310" width="2" style="97" customWidth="1"/>
    <col min="3311" max="3311" width="2.42578125" style="97" customWidth="1"/>
    <col min="3312" max="3313" width="2.140625" style="97" customWidth="1"/>
    <col min="3314" max="3314" width="2.85546875" style="97" customWidth="1"/>
    <col min="3315" max="3316" width="2" style="97" customWidth="1"/>
    <col min="3317" max="3317" width="2.140625" style="97" bestFit="1" customWidth="1"/>
    <col min="3318" max="3319" width="2" style="97" customWidth="1"/>
    <col min="3320" max="3320" width="46.42578125" style="97" customWidth="1"/>
    <col min="3321" max="3322" width="2.5703125" style="97" customWidth="1"/>
    <col min="3323" max="3559" width="10.85546875" style="97"/>
    <col min="3560" max="3560" width="0" style="97" hidden="1" customWidth="1"/>
    <col min="3561" max="3561" width="18.42578125" style="97" customWidth="1"/>
    <col min="3562" max="3562" width="47.42578125" style="97" customWidth="1"/>
    <col min="3563" max="3563" width="2.42578125" style="97" bestFit="1" customWidth="1"/>
    <col min="3564" max="3564" width="2.42578125" style="97" customWidth="1"/>
    <col min="3565" max="3566" width="2" style="97" customWidth="1"/>
    <col min="3567" max="3567" width="2.42578125" style="97" customWidth="1"/>
    <col min="3568" max="3569" width="2.140625" style="97" customWidth="1"/>
    <col min="3570" max="3570" width="2.85546875" style="97" customWidth="1"/>
    <col min="3571" max="3572" width="2" style="97" customWidth="1"/>
    <col min="3573" max="3573" width="2.140625" style="97" bestFit="1" customWidth="1"/>
    <col min="3574" max="3575" width="2" style="97" customWidth="1"/>
    <col min="3576" max="3576" width="46.42578125" style="97" customWidth="1"/>
    <col min="3577" max="3578" width="2.5703125" style="97" customWidth="1"/>
    <col min="3579" max="3815" width="10.85546875" style="97"/>
    <col min="3816" max="3816" width="0" style="97" hidden="1" customWidth="1"/>
    <col min="3817" max="3817" width="18.42578125" style="97" customWidth="1"/>
    <col min="3818" max="3818" width="47.42578125" style="97" customWidth="1"/>
    <col min="3819" max="3819" width="2.42578125" style="97" bestFit="1" customWidth="1"/>
    <col min="3820" max="3820" width="2.42578125" style="97" customWidth="1"/>
    <col min="3821" max="3822" width="2" style="97" customWidth="1"/>
    <col min="3823" max="3823" width="2.42578125" style="97" customWidth="1"/>
    <col min="3824" max="3825" width="2.140625" style="97" customWidth="1"/>
    <col min="3826" max="3826" width="2.85546875" style="97" customWidth="1"/>
    <col min="3827" max="3828" width="2" style="97" customWidth="1"/>
    <col min="3829" max="3829" width="2.140625" style="97" bestFit="1" customWidth="1"/>
    <col min="3830" max="3831" width="2" style="97" customWidth="1"/>
    <col min="3832" max="3832" width="46.42578125" style="97" customWidth="1"/>
    <col min="3833" max="3834" width="2.5703125" style="97" customWidth="1"/>
    <col min="3835" max="4071" width="10.85546875" style="97"/>
    <col min="4072" max="4072" width="0" style="97" hidden="1" customWidth="1"/>
    <col min="4073" max="4073" width="18.42578125" style="97" customWidth="1"/>
    <col min="4074" max="4074" width="47.42578125" style="97" customWidth="1"/>
    <col min="4075" max="4075" width="2.42578125" style="97" bestFit="1" customWidth="1"/>
    <col min="4076" max="4076" width="2.42578125" style="97" customWidth="1"/>
    <col min="4077" max="4078" width="2" style="97" customWidth="1"/>
    <col min="4079" max="4079" width="2.42578125" style="97" customWidth="1"/>
    <col min="4080" max="4081" width="2.140625" style="97" customWidth="1"/>
    <col min="4082" max="4082" width="2.85546875" style="97" customWidth="1"/>
    <col min="4083" max="4084" width="2" style="97" customWidth="1"/>
    <col min="4085" max="4085" width="2.140625" style="97" bestFit="1" customWidth="1"/>
    <col min="4086" max="4087" width="2" style="97" customWidth="1"/>
    <col min="4088" max="4088" width="46.42578125" style="97" customWidth="1"/>
    <col min="4089" max="4090" width="2.5703125" style="97" customWidth="1"/>
    <col min="4091" max="4327" width="10.85546875" style="97"/>
    <col min="4328" max="4328" width="0" style="97" hidden="1" customWidth="1"/>
    <col min="4329" max="4329" width="18.42578125" style="97" customWidth="1"/>
    <col min="4330" max="4330" width="47.42578125" style="97" customWidth="1"/>
    <col min="4331" max="4331" width="2.42578125" style="97" bestFit="1" customWidth="1"/>
    <col min="4332" max="4332" width="2.42578125" style="97" customWidth="1"/>
    <col min="4333" max="4334" width="2" style="97" customWidth="1"/>
    <col min="4335" max="4335" width="2.42578125" style="97" customWidth="1"/>
    <col min="4336" max="4337" width="2.140625" style="97" customWidth="1"/>
    <col min="4338" max="4338" width="2.85546875" style="97" customWidth="1"/>
    <col min="4339" max="4340" width="2" style="97" customWidth="1"/>
    <col min="4341" max="4341" width="2.140625" style="97" bestFit="1" customWidth="1"/>
    <col min="4342" max="4343" width="2" style="97" customWidth="1"/>
    <col min="4344" max="4344" width="46.42578125" style="97" customWidth="1"/>
    <col min="4345" max="4346" width="2.5703125" style="97" customWidth="1"/>
    <col min="4347" max="4583" width="10.85546875" style="97"/>
    <col min="4584" max="4584" width="0" style="97" hidden="1" customWidth="1"/>
    <col min="4585" max="4585" width="18.42578125" style="97" customWidth="1"/>
    <col min="4586" max="4586" width="47.42578125" style="97" customWidth="1"/>
    <col min="4587" max="4587" width="2.42578125" style="97" bestFit="1" customWidth="1"/>
    <col min="4588" max="4588" width="2.42578125" style="97" customWidth="1"/>
    <col min="4589" max="4590" width="2" style="97" customWidth="1"/>
    <col min="4591" max="4591" width="2.42578125" style="97" customWidth="1"/>
    <col min="4592" max="4593" width="2.140625" style="97" customWidth="1"/>
    <col min="4594" max="4594" width="2.85546875" style="97" customWidth="1"/>
    <col min="4595" max="4596" width="2" style="97" customWidth="1"/>
    <col min="4597" max="4597" width="2.140625" style="97" bestFit="1" customWidth="1"/>
    <col min="4598" max="4599" width="2" style="97" customWidth="1"/>
    <col min="4600" max="4600" width="46.42578125" style="97" customWidth="1"/>
    <col min="4601" max="4602" width="2.5703125" style="97" customWidth="1"/>
    <col min="4603" max="4839" width="10.85546875" style="97"/>
    <col min="4840" max="4840" width="0" style="97" hidden="1" customWidth="1"/>
    <col min="4841" max="4841" width="18.42578125" style="97" customWidth="1"/>
    <col min="4842" max="4842" width="47.42578125" style="97" customWidth="1"/>
    <col min="4843" max="4843" width="2.42578125" style="97" bestFit="1" customWidth="1"/>
    <col min="4844" max="4844" width="2.42578125" style="97" customWidth="1"/>
    <col min="4845" max="4846" width="2" style="97" customWidth="1"/>
    <col min="4847" max="4847" width="2.42578125" style="97" customWidth="1"/>
    <col min="4848" max="4849" width="2.140625" style="97" customWidth="1"/>
    <col min="4850" max="4850" width="2.85546875" style="97" customWidth="1"/>
    <col min="4851" max="4852" width="2" style="97" customWidth="1"/>
    <col min="4853" max="4853" width="2.140625" style="97" bestFit="1" customWidth="1"/>
    <col min="4854" max="4855" width="2" style="97" customWidth="1"/>
    <col min="4856" max="4856" width="46.42578125" style="97" customWidth="1"/>
    <col min="4857" max="4858" width="2.5703125" style="97" customWidth="1"/>
    <col min="4859" max="5095" width="10.85546875" style="97"/>
    <col min="5096" max="5096" width="0" style="97" hidden="1" customWidth="1"/>
    <col min="5097" max="5097" width="18.42578125" style="97" customWidth="1"/>
    <col min="5098" max="5098" width="47.42578125" style="97" customWidth="1"/>
    <col min="5099" max="5099" width="2.42578125" style="97" bestFit="1" customWidth="1"/>
    <col min="5100" max="5100" width="2.42578125" style="97" customWidth="1"/>
    <col min="5101" max="5102" width="2" style="97" customWidth="1"/>
    <col min="5103" max="5103" width="2.42578125" style="97" customWidth="1"/>
    <col min="5104" max="5105" width="2.140625" style="97" customWidth="1"/>
    <col min="5106" max="5106" width="2.85546875" style="97" customWidth="1"/>
    <col min="5107" max="5108" width="2" style="97" customWidth="1"/>
    <col min="5109" max="5109" width="2.140625" style="97" bestFit="1" customWidth="1"/>
    <col min="5110" max="5111" width="2" style="97" customWidth="1"/>
    <col min="5112" max="5112" width="46.42578125" style="97" customWidth="1"/>
    <col min="5113" max="5114" width="2.5703125" style="97" customWidth="1"/>
    <col min="5115" max="5351" width="10.85546875" style="97"/>
    <col min="5352" max="5352" width="0" style="97" hidden="1" customWidth="1"/>
    <col min="5353" max="5353" width="18.42578125" style="97" customWidth="1"/>
    <col min="5354" max="5354" width="47.42578125" style="97" customWidth="1"/>
    <col min="5355" max="5355" width="2.42578125" style="97" bestFit="1" customWidth="1"/>
    <col min="5356" max="5356" width="2.42578125" style="97" customWidth="1"/>
    <col min="5357" max="5358" width="2" style="97" customWidth="1"/>
    <col min="5359" max="5359" width="2.42578125" style="97" customWidth="1"/>
    <col min="5360" max="5361" width="2.140625" style="97" customWidth="1"/>
    <col min="5362" max="5362" width="2.85546875" style="97" customWidth="1"/>
    <col min="5363" max="5364" width="2" style="97" customWidth="1"/>
    <col min="5365" max="5365" width="2.140625" style="97" bestFit="1" customWidth="1"/>
    <col min="5366" max="5367" width="2" style="97" customWidth="1"/>
    <col min="5368" max="5368" width="46.42578125" style="97" customWidth="1"/>
    <col min="5369" max="5370" width="2.5703125" style="97" customWidth="1"/>
    <col min="5371" max="5607" width="10.85546875" style="97"/>
    <col min="5608" max="5608" width="0" style="97" hidden="1" customWidth="1"/>
    <col min="5609" max="5609" width="18.42578125" style="97" customWidth="1"/>
    <col min="5610" max="5610" width="47.42578125" style="97" customWidth="1"/>
    <col min="5611" max="5611" width="2.42578125" style="97" bestFit="1" customWidth="1"/>
    <col min="5612" max="5612" width="2.42578125" style="97" customWidth="1"/>
    <col min="5613" max="5614" width="2" style="97" customWidth="1"/>
    <col min="5615" max="5615" width="2.42578125" style="97" customWidth="1"/>
    <col min="5616" max="5617" width="2.140625" style="97" customWidth="1"/>
    <col min="5618" max="5618" width="2.85546875" style="97" customWidth="1"/>
    <col min="5619" max="5620" width="2" style="97" customWidth="1"/>
    <col min="5621" max="5621" width="2.140625" style="97" bestFit="1" customWidth="1"/>
    <col min="5622" max="5623" width="2" style="97" customWidth="1"/>
    <col min="5624" max="5624" width="46.42578125" style="97" customWidth="1"/>
    <col min="5625" max="5626" width="2.5703125" style="97" customWidth="1"/>
    <col min="5627" max="5863" width="10.85546875" style="97"/>
    <col min="5864" max="5864" width="0" style="97" hidden="1" customWidth="1"/>
    <col min="5865" max="5865" width="18.42578125" style="97" customWidth="1"/>
    <col min="5866" max="5866" width="47.42578125" style="97" customWidth="1"/>
    <col min="5867" max="5867" width="2.42578125" style="97" bestFit="1" customWidth="1"/>
    <col min="5868" max="5868" width="2.42578125" style="97" customWidth="1"/>
    <col min="5869" max="5870" width="2" style="97" customWidth="1"/>
    <col min="5871" max="5871" width="2.42578125" style="97" customWidth="1"/>
    <col min="5872" max="5873" width="2.140625" style="97" customWidth="1"/>
    <col min="5874" max="5874" width="2.85546875" style="97" customWidth="1"/>
    <col min="5875" max="5876" width="2" style="97" customWidth="1"/>
    <col min="5877" max="5877" width="2.140625" style="97" bestFit="1" customWidth="1"/>
    <col min="5878" max="5879" width="2" style="97" customWidth="1"/>
    <col min="5880" max="5880" width="46.42578125" style="97" customWidth="1"/>
    <col min="5881" max="5882" width="2.5703125" style="97" customWidth="1"/>
    <col min="5883" max="6119" width="10.85546875" style="97"/>
    <col min="6120" max="6120" width="0" style="97" hidden="1" customWidth="1"/>
    <col min="6121" max="6121" width="18.42578125" style="97" customWidth="1"/>
    <col min="6122" max="6122" width="47.42578125" style="97" customWidth="1"/>
    <col min="6123" max="6123" width="2.42578125" style="97" bestFit="1" customWidth="1"/>
    <col min="6124" max="6124" width="2.42578125" style="97" customWidth="1"/>
    <col min="6125" max="6126" width="2" style="97" customWidth="1"/>
    <col min="6127" max="6127" width="2.42578125" style="97" customWidth="1"/>
    <col min="6128" max="6129" width="2.140625" style="97" customWidth="1"/>
    <col min="6130" max="6130" width="2.85546875" style="97" customWidth="1"/>
    <col min="6131" max="6132" width="2" style="97" customWidth="1"/>
    <col min="6133" max="6133" width="2.140625" style="97" bestFit="1" customWidth="1"/>
    <col min="6134" max="6135" width="2" style="97" customWidth="1"/>
    <col min="6136" max="6136" width="46.42578125" style="97" customWidth="1"/>
    <col min="6137" max="6138" width="2.5703125" style="97" customWidth="1"/>
    <col min="6139" max="6375" width="10.85546875" style="97"/>
    <col min="6376" max="6376" width="0" style="97" hidden="1" customWidth="1"/>
    <col min="6377" max="6377" width="18.42578125" style="97" customWidth="1"/>
    <col min="6378" max="6378" width="47.42578125" style="97" customWidth="1"/>
    <col min="6379" max="6379" width="2.42578125" style="97" bestFit="1" customWidth="1"/>
    <col min="6380" max="6380" width="2.42578125" style="97" customWidth="1"/>
    <col min="6381" max="6382" width="2" style="97" customWidth="1"/>
    <col min="6383" max="6383" width="2.42578125" style="97" customWidth="1"/>
    <col min="6384" max="6385" width="2.140625" style="97" customWidth="1"/>
    <col min="6386" max="6386" width="2.85546875" style="97" customWidth="1"/>
    <col min="6387" max="6388" width="2" style="97" customWidth="1"/>
    <col min="6389" max="6389" width="2.140625" style="97" bestFit="1" customWidth="1"/>
    <col min="6390" max="6391" width="2" style="97" customWidth="1"/>
    <col min="6392" max="6392" width="46.42578125" style="97" customWidth="1"/>
    <col min="6393" max="6394" width="2.5703125" style="97" customWidth="1"/>
    <col min="6395" max="6631" width="10.85546875" style="97"/>
    <col min="6632" max="6632" width="0" style="97" hidden="1" customWidth="1"/>
    <col min="6633" max="6633" width="18.42578125" style="97" customWidth="1"/>
    <col min="6634" max="6634" width="47.42578125" style="97" customWidth="1"/>
    <col min="6635" max="6635" width="2.42578125" style="97" bestFit="1" customWidth="1"/>
    <col min="6636" max="6636" width="2.42578125" style="97" customWidth="1"/>
    <col min="6637" max="6638" width="2" style="97" customWidth="1"/>
    <col min="6639" max="6639" width="2.42578125" style="97" customWidth="1"/>
    <col min="6640" max="6641" width="2.140625" style="97" customWidth="1"/>
    <col min="6642" max="6642" width="2.85546875" style="97" customWidth="1"/>
    <col min="6643" max="6644" width="2" style="97" customWidth="1"/>
    <col min="6645" max="6645" width="2.140625" style="97" bestFit="1" customWidth="1"/>
    <col min="6646" max="6647" width="2" style="97" customWidth="1"/>
    <col min="6648" max="6648" width="46.42578125" style="97" customWidth="1"/>
    <col min="6649" max="6650" width="2.5703125" style="97" customWidth="1"/>
    <col min="6651" max="6887" width="10.85546875" style="97"/>
    <col min="6888" max="6888" width="0" style="97" hidden="1" customWidth="1"/>
    <col min="6889" max="6889" width="18.42578125" style="97" customWidth="1"/>
    <col min="6890" max="6890" width="47.42578125" style="97" customWidth="1"/>
    <col min="6891" max="6891" width="2.42578125" style="97" bestFit="1" customWidth="1"/>
    <col min="6892" max="6892" width="2.42578125" style="97" customWidth="1"/>
    <col min="6893" max="6894" width="2" style="97" customWidth="1"/>
    <col min="6895" max="6895" width="2.42578125" style="97" customWidth="1"/>
    <col min="6896" max="6897" width="2.140625" style="97" customWidth="1"/>
    <col min="6898" max="6898" width="2.85546875" style="97" customWidth="1"/>
    <col min="6899" max="6900" width="2" style="97" customWidth="1"/>
    <col min="6901" max="6901" width="2.140625" style="97" bestFit="1" customWidth="1"/>
    <col min="6902" max="6903" width="2" style="97" customWidth="1"/>
    <col min="6904" max="6904" width="46.42578125" style="97" customWidth="1"/>
    <col min="6905" max="6906" width="2.5703125" style="97" customWidth="1"/>
    <col min="6907" max="7143" width="10.85546875" style="97"/>
    <col min="7144" max="7144" width="0" style="97" hidden="1" customWidth="1"/>
    <col min="7145" max="7145" width="18.42578125" style="97" customWidth="1"/>
    <col min="7146" max="7146" width="47.42578125" style="97" customWidth="1"/>
    <col min="7147" max="7147" width="2.42578125" style="97" bestFit="1" customWidth="1"/>
    <col min="7148" max="7148" width="2.42578125" style="97" customWidth="1"/>
    <col min="7149" max="7150" width="2" style="97" customWidth="1"/>
    <col min="7151" max="7151" width="2.42578125" style="97" customWidth="1"/>
    <col min="7152" max="7153" width="2.140625" style="97" customWidth="1"/>
    <col min="7154" max="7154" width="2.85546875" style="97" customWidth="1"/>
    <col min="7155" max="7156" width="2" style="97" customWidth="1"/>
    <col min="7157" max="7157" width="2.140625" style="97" bestFit="1" customWidth="1"/>
    <col min="7158" max="7159" width="2" style="97" customWidth="1"/>
    <col min="7160" max="7160" width="46.42578125" style="97" customWidth="1"/>
    <col min="7161" max="7162" width="2.5703125" style="97" customWidth="1"/>
    <col min="7163" max="7399" width="10.85546875" style="97"/>
    <col min="7400" max="7400" width="0" style="97" hidden="1" customWidth="1"/>
    <col min="7401" max="7401" width="18.42578125" style="97" customWidth="1"/>
    <col min="7402" max="7402" width="47.42578125" style="97" customWidth="1"/>
    <col min="7403" max="7403" width="2.42578125" style="97" bestFit="1" customWidth="1"/>
    <col min="7404" max="7404" width="2.42578125" style="97" customWidth="1"/>
    <col min="7405" max="7406" width="2" style="97" customWidth="1"/>
    <col min="7407" max="7407" width="2.42578125" style="97" customWidth="1"/>
    <col min="7408" max="7409" width="2.140625" style="97" customWidth="1"/>
    <col min="7410" max="7410" width="2.85546875" style="97" customWidth="1"/>
    <col min="7411" max="7412" width="2" style="97" customWidth="1"/>
    <col min="7413" max="7413" width="2.140625" style="97" bestFit="1" customWidth="1"/>
    <col min="7414" max="7415" width="2" style="97" customWidth="1"/>
    <col min="7416" max="7416" width="46.42578125" style="97" customWidth="1"/>
    <col min="7417" max="7418" width="2.5703125" style="97" customWidth="1"/>
    <col min="7419" max="7655" width="10.85546875" style="97"/>
    <col min="7656" max="7656" width="0" style="97" hidden="1" customWidth="1"/>
    <col min="7657" max="7657" width="18.42578125" style="97" customWidth="1"/>
    <col min="7658" max="7658" width="47.42578125" style="97" customWidth="1"/>
    <col min="7659" max="7659" width="2.42578125" style="97" bestFit="1" customWidth="1"/>
    <col min="7660" max="7660" width="2.42578125" style="97" customWidth="1"/>
    <col min="7661" max="7662" width="2" style="97" customWidth="1"/>
    <col min="7663" max="7663" width="2.42578125" style="97" customWidth="1"/>
    <col min="7664" max="7665" width="2.140625" style="97" customWidth="1"/>
    <col min="7666" max="7666" width="2.85546875" style="97" customWidth="1"/>
    <col min="7667" max="7668" width="2" style="97" customWidth="1"/>
    <col min="7669" max="7669" width="2.140625" style="97" bestFit="1" customWidth="1"/>
    <col min="7670" max="7671" width="2" style="97" customWidth="1"/>
    <col min="7672" max="7672" width="46.42578125" style="97" customWidth="1"/>
    <col min="7673" max="7674" width="2.5703125" style="97" customWidth="1"/>
    <col min="7675" max="7911" width="10.85546875" style="97"/>
    <col min="7912" max="7912" width="0" style="97" hidden="1" customWidth="1"/>
    <col min="7913" max="7913" width="18.42578125" style="97" customWidth="1"/>
    <col min="7914" max="7914" width="47.42578125" style="97" customWidth="1"/>
    <col min="7915" max="7915" width="2.42578125" style="97" bestFit="1" customWidth="1"/>
    <col min="7916" max="7916" width="2.42578125" style="97" customWidth="1"/>
    <col min="7917" max="7918" width="2" style="97" customWidth="1"/>
    <col min="7919" max="7919" width="2.42578125" style="97" customWidth="1"/>
    <col min="7920" max="7921" width="2.140625" style="97" customWidth="1"/>
    <col min="7922" max="7922" width="2.85546875" style="97" customWidth="1"/>
    <col min="7923" max="7924" width="2" style="97" customWidth="1"/>
    <col min="7925" max="7925" width="2.140625" style="97" bestFit="1" customWidth="1"/>
    <col min="7926" max="7927" width="2" style="97" customWidth="1"/>
    <col min="7928" max="7928" width="46.42578125" style="97" customWidth="1"/>
    <col min="7929" max="7930" width="2.5703125" style="97" customWidth="1"/>
    <col min="7931" max="8167" width="10.85546875" style="97"/>
    <col min="8168" max="8168" width="0" style="97" hidden="1" customWidth="1"/>
    <col min="8169" max="8169" width="18.42578125" style="97" customWidth="1"/>
    <col min="8170" max="8170" width="47.42578125" style="97" customWidth="1"/>
    <col min="8171" max="8171" width="2.42578125" style="97" bestFit="1" customWidth="1"/>
    <col min="8172" max="8172" width="2.42578125" style="97" customWidth="1"/>
    <col min="8173" max="8174" width="2" style="97" customWidth="1"/>
    <col min="8175" max="8175" width="2.42578125" style="97" customWidth="1"/>
    <col min="8176" max="8177" width="2.140625" style="97" customWidth="1"/>
    <col min="8178" max="8178" width="2.85546875" style="97" customWidth="1"/>
    <col min="8179" max="8180" width="2" style="97" customWidth="1"/>
    <col min="8181" max="8181" width="2.140625" style="97" bestFit="1" customWidth="1"/>
    <col min="8182" max="8183" width="2" style="97" customWidth="1"/>
    <col min="8184" max="8184" width="46.42578125" style="97" customWidth="1"/>
    <col min="8185" max="8186" width="2.5703125" style="97" customWidth="1"/>
    <col min="8187" max="8423" width="10.85546875" style="97"/>
    <col min="8424" max="8424" width="0" style="97" hidden="1" customWidth="1"/>
    <col min="8425" max="8425" width="18.42578125" style="97" customWidth="1"/>
    <col min="8426" max="8426" width="47.42578125" style="97" customWidth="1"/>
    <col min="8427" max="8427" width="2.42578125" style="97" bestFit="1" customWidth="1"/>
    <col min="8428" max="8428" width="2.42578125" style="97" customWidth="1"/>
    <col min="8429" max="8430" width="2" style="97" customWidth="1"/>
    <col min="8431" max="8431" width="2.42578125" style="97" customWidth="1"/>
    <col min="8432" max="8433" width="2.140625" style="97" customWidth="1"/>
    <col min="8434" max="8434" width="2.85546875" style="97" customWidth="1"/>
    <col min="8435" max="8436" width="2" style="97" customWidth="1"/>
    <col min="8437" max="8437" width="2.140625" style="97" bestFit="1" customWidth="1"/>
    <col min="8438" max="8439" width="2" style="97" customWidth="1"/>
    <col min="8440" max="8440" width="46.42578125" style="97" customWidth="1"/>
    <col min="8441" max="8442" width="2.5703125" style="97" customWidth="1"/>
    <col min="8443" max="8679" width="10.85546875" style="97"/>
    <col min="8680" max="8680" width="0" style="97" hidden="1" customWidth="1"/>
    <col min="8681" max="8681" width="18.42578125" style="97" customWidth="1"/>
    <col min="8682" max="8682" width="47.42578125" style="97" customWidth="1"/>
    <col min="8683" max="8683" width="2.42578125" style="97" bestFit="1" customWidth="1"/>
    <col min="8684" max="8684" width="2.42578125" style="97" customWidth="1"/>
    <col min="8685" max="8686" width="2" style="97" customWidth="1"/>
    <col min="8687" max="8687" width="2.42578125" style="97" customWidth="1"/>
    <col min="8688" max="8689" width="2.140625" style="97" customWidth="1"/>
    <col min="8690" max="8690" width="2.85546875" style="97" customWidth="1"/>
    <col min="8691" max="8692" width="2" style="97" customWidth="1"/>
    <col min="8693" max="8693" width="2.140625" style="97" bestFit="1" customWidth="1"/>
    <col min="8694" max="8695" width="2" style="97" customWidth="1"/>
    <col min="8696" max="8696" width="46.42578125" style="97" customWidth="1"/>
    <col min="8697" max="8698" width="2.5703125" style="97" customWidth="1"/>
    <col min="8699" max="8935" width="10.85546875" style="97"/>
    <col min="8936" max="8936" width="0" style="97" hidden="1" customWidth="1"/>
    <col min="8937" max="8937" width="18.42578125" style="97" customWidth="1"/>
    <col min="8938" max="8938" width="47.42578125" style="97" customWidth="1"/>
    <col min="8939" max="8939" width="2.42578125" style="97" bestFit="1" customWidth="1"/>
    <col min="8940" max="8940" width="2.42578125" style="97" customWidth="1"/>
    <col min="8941" max="8942" width="2" style="97" customWidth="1"/>
    <col min="8943" max="8943" width="2.42578125" style="97" customWidth="1"/>
    <col min="8944" max="8945" width="2.140625" style="97" customWidth="1"/>
    <col min="8946" max="8946" width="2.85546875" style="97" customWidth="1"/>
    <col min="8947" max="8948" width="2" style="97" customWidth="1"/>
    <col min="8949" max="8949" width="2.140625" style="97" bestFit="1" customWidth="1"/>
    <col min="8950" max="8951" width="2" style="97" customWidth="1"/>
    <col min="8952" max="8952" width="46.42578125" style="97" customWidth="1"/>
    <col min="8953" max="8954" width="2.5703125" style="97" customWidth="1"/>
    <col min="8955" max="9191" width="10.85546875" style="97"/>
    <col min="9192" max="9192" width="0" style="97" hidden="1" customWidth="1"/>
    <col min="9193" max="9193" width="18.42578125" style="97" customWidth="1"/>
    <col min="9194" max="9194" width="47.42578125" style="97" customWidth="1"/>
    <col min="9195" max="9195" width="2.42578125" style="97" bestFit="1" customWidth="1"/>
    <col min="9196" max="9196" width="2.42578125" style="97" customWidth="1"/>
    <col min="9197" max="9198" width="2" style="97" customWidth="1"/>
    <col min="9199" max="9199" width="2.42578125" style="97" customWidth="1"/>
    <col min="9200" max="9201" width="2.140625" style="97" customWidth="1"/>
    <col min="9202" max="9202" width="2.85546875" style="97" customWidth="1"/>
    <col min="9203" max="9204" width="2" style="97" customWidth="1"/>
    <col min="9205" max="9205" width="2.140625" style="97" bestFit="1" customWidth="1"/>
    <col min="9206" max="9207" width="2" style="97" customWidth="1"/>
    <col min="9208" max="9208" width="46.42578125" style="97" customWidth="1"/>
    <col min="9209" max="9210" width="2.5703125" style="97" customWidth="1"/>
    <col min="9211" max="9447" width="10.85546875" style="97"/>
    <col min="9448" max="9448" width="0" style="97" hidden="1" customWidth="1"/>
    <col min="9449" max="9449" width="18.42578125" style="97" customWidth="1"/>
    <col min="9450" max="9450" width="47.42578125" style="97" customWidth="1"/>
    <col min="9451" max="9451" width="2.42578125" style="97" bestFit="1" customWidth="1"/>
    <col min="9452" max="9452" width="2.42578125" style="97" customWidth="1"/>
    <col min="9453" max="9454" width="2" style="97" customWidth="1"/>
    <col min="9455" max="9455" width="2.42578125" style="97" customWidth="1"/>
    <col min="9456" max="9457" width="2.140625" style="97" customWidth="1"/>
    <col min="9458" max="9458" width="2.85546875" style="97" customWidth="1"/>
    <col min="9459" max="9460" width="2" style="97" customWidth="1"/>
    <col min="9461" max="9461" width="2.140625" style="97" bestFit="1" customWidth="1"/>
    <col min="9462" max="9463" width="2" style="97" customWidth="1"/>
    <col min="9464" max="9464" width="46.42578125" style="97" customWidth="1"/>
    <col min="9465" max="9466" width="2.5703125" style="97" customWidth="1"/>
    <col min="9467" max="9703" width="10.85546875" style="97"/>
    <col min="9704" max="9704" width="0" style="97" hidden="1" customWidth="1"/>
    <col min="9705" max="9705" width="18.42578125" style="97" customWidth="1"/>
    <col min="9706" max="9706" width="47.42578125" style="97" customWidth="1"/>
    <col min="9707" max="9707" width="2.42578125" style="97" bestFit="1" customWidth="1"/>
    <col min="9708" max="9708" width="2.42578125" style="97" customWidth="1"/>
    <col min="9709" max="9710" width="2" style="97" customWidth="1"/>
    <col min="9711" max="9711" width="2.42578125" style="97" customWidth="1"/>
    <col min="9712" max="9713" width="2.140625" style="97" customWidth="1"/>
    <col min="9714" max="9714" width="2.85546875" style="97" customWidth="1"/>
    <col min="9715" max="9716" width="2" style="97" customWidth="1"/>
    <col min="9717" max="9717" width="2.140625" style="97" bestFit="1" customWidth="1"/>
    <col min="9718" max="9719" width="2" style="97" customWidth="1"/>
    <col min="9720" max="9720" width="46.42578125" style="97" customWidth="1"/>
    <col min="9721" max="9722" width="2.5703125" style="97" customWidth="1"/>
    <col min="9723" max="9959" width="10.85546875" style="97"/>
    <col min="9960" max="9960" width="0" style="97" hidden="1" customWidth="1"/>
    <col min="9961" max="9961" width="18.42578125" style="97" customWidth="1"/>
    <col min="9962" max="9962" width="47.42578125" style="97" customWidth="1"/>
    <col min="9963" max="9963" width="2.42578125" style="97" bestFit="1" customWidth="1"/>
    <col min="9964" max="9964" width="2.42578125" style="97" customWidth="1"/>
    <col min="9965" max="9966" width="2" style="97" customWidth="1"/>
    <col min="9967" max="9967" width="2.42578125" style="97" customWidth="1"/>
    <col min="9968" max="9969" width="2.140625" style="97" customWidth="1"/>
    <col min="9970" max="9970" width="2.85546875" style="97" customWidth="1"/>
    <col min="9971" max="9972" width="2" style="97" customWidth="1"/>
    <col min="9973" max="9973" width="2.140625" style="97" bestFit="1" customWidth="1"/>
    <col min="9974" max="9975" width="2" style="97" customWidth="1"/>
    <col min="9976" max="9976" width="46.42578125" style="97" customWidth="1"/>
    <col min="9977" max="9978" width="2.5703125" style="97" customWidth="1"/>
    <col min="9979" max="10215" width="10.85546875" style="97"/>
    <col min="10216" max="10216" width="0" style="97" hidden="1" customWidth="1"/>
    <col min="10217" max="10217" width="18.42578125" style="97" customWidth="1"/>
    <col min="10218" max="10218" width="47.42578125" style="97" customWidth="1"/>
    <col min="10219" max="10219" width="2.42578125" style="97" bestFit="1" customWidth="1"/>
    <col min="10220" max="10220" width="2.42578125" style="97" customWidth="1"/>
    <col min="10221" max="10222" width="2" style="97" customWidth="1"/>
    <col min="10223" max="10223" width="2.42578125" style="97" customWidth="1"/>
    <col min="10224" max="10225" width="2.140625" style="97" customWidth="1"/>
    <col min="10226" max="10226" width="2.85546875" style="97" customWidth="1"/>
    <col min="10227" max="10228" width="2" style="97" customWidth="1"/>
    <col min="10229" max="10229" width="2.140625" style="97" bestFit="1" customWidth="1"/>
    <col min="10230" max="10231" width="2" style="97" customWidth="1"/>
    <col min="10232" max="10232" width="46.42578125" style="97" customWidth="1"/>
    <col min="10233" max="10234" width="2.5703125" style="97" customWidth="1"/>
    <col min="10235" max="10471" width="10.85546875" style="97"/>
    <col min="10472" max="10472" width="0" style="97" hidden="1" customWidth="1"/>
    <col min="10473" max="10473" width="18.42578125" style="97" customWidth="1"/>
    <col min="10474" max="10474" width="47.42578125" style="97" customWidth="1"/>
    <col min="10475" max="10475" width="2.42578125" style="97" bestFit="1" customWidth="1"/>
    <col min="10476" max="10476" width="2.42578125" style="97" customWidth="1"/>
    <col min="10477" max="10478" width="2" style="97" customWidth="1"/>
    <col min="10479" max="10479" width="2.42578125" style="97" customWidth="1"/>
    <col min="10480" max="10481" width="2.140625" style="97" customWidth="1"/>
    <col min="10482" max="10482" width="2.85546875" style="97" customWidth="1"/>
    <col min="10483" max="10484" width="2" style="97" customWidth="1"/>
    <col min="10485" max="10485" width="2.140625" style="97" bestFit="1" customWidth="1"/>
    <col min="10486" max="10487" width="2" style="97" customWidth="1"/>
    <col min="10488" max="10488" width="46.42578125" style="97" customWidth="1"/>
    <col min="10489" max="10490" width="2.5703125" style="97" customWidth="1"/>
    <col min="10491" max="10727" width="10.85546875" style="97"/>
    <col min="10728" max="10728" width="0" style="97" hidden="1" customWidth="1"/>
    <col min="10729" max="10729" width="18.42578125" style="97" customWidth="1"/>
    <col min="10730" max="10730" width="47.42578125" style="97" customWidth="1"/>
    <col min="10731" max="10731" width="2.42578125" style="97" bestFit="1" customWidth="1"/>
    <col min="10732" max="10732" width="2.42578125" style="97" customWidth="1"/>
    <col min="10733" max="10734" width="2" style="97" customWidth="1"/>
    <col min="10735" max="10735" width="2.42578125" style="97" customWidth="1"/>
    <col min="10736" max="10737" width="2.140625" style="97" customWidth="1"/>
    <col min="10738" max="10738" width="2.85546875" style="97" customWidth="1"/>
    <col min="10739" max="10740" width="2" style="97" customWidth="1"/>
    <col min="10741" max="10741" width="2.140625" style="97" bestFit="1" customWidth="1"/>
    <col min="10742" max="10743" width="2" style="97" customWidth="1"/>
    <col min="10744" max="10744" width="46.42578125" style="97" customWidth="1"/>
    <col min="10745" max="10746" width="2.5703125" style="97" customWidth="1"/>
    <col min="10747" max="10983" width="10.85546875" style="97"/>
    <col min="10984" max="10984" width="0" style="97" hidden="1" customWidth="1"/>
    <col min="10985" max="10985" width="18.42578125" style="97" customWidth="1"/>
    <col min="10986" max="10986" width="47.42578125" style="97" customWidth="1"/>
    <col min="10987" max="10987" width="2.42578125" style="97" bestFit="1" customWidth="1"/>
    <col min="10988" max="10988" width="2.42578125" style="97" customWidth="1"/>
    <col min="10989" max="10990" width="2" style="97" customWidth="1"/>
    <col min="10991" max="10991" width="2.42578125" style="97" customWidth="1"/>
    <col min="10992" max="10993" width="2.140625" style="97" customWidth="1"/>
    <col min="10994" max="10994" width="2.85546875" style="97" customWidth="1"/>
    <col min="10995" max="10996" width="2" style="97" customWidth="1"/>
    <col min="10997" max="10997" width="2.140625" style="97" bestFit="1" customWidth="1"/>
    <col min="10998" max="10999" width="2" style="97" customWidth="1"/>
    <col min="11000" max="11000" width="46.42578125" style="97" customWidth="1"/>
    <col min="11001" max="11002" width="2.5703125" style="97" customWidth="1"/>
    <col min="11003" max="11239" width="10.85546875" style="97"/>
    <col min="11240" max="11240" width="0" style="97" hidden="1" customWidth="1"/>
    <col min="11241" max="11241" width="18.42578125" style="97" customWidth="1"/>
    <col min="11242" max="11242" width="47.42578125" style="97" customWidth="1"/>
    <col min="11243" max="11243" width="2.42578125" style="97" bestFit="1" customWidth="1"/>
    <col min="11244" max="11244" width="2.42578125" style="97" customWidth="1"/>
    <col min="11245" max="11246" width="2" style="97" customWidth="1"/>
    <col min="11247" max="11247" width="2.42578125" style="97" customWidth="1"/>
    <col min="11248" max="11249" width="2.140625" style="97" customWidth="1"/>
    <col min="11250" max="11250" width="2.85546875" style="97" customWidth="1"/>
    <col min="11251" max="11252" width="2" style="97" customWidth="1"/>
    <col min="11253" max="11253" width="2.140625" style="97" bestFit="1" customWidth="1"/>
    <col min="11254" max="11255" width="2" style="97" customWidth="1"/>
    <col min="11256" max="11256" width="46.42578125" style="97" customWidth="1"/>
    <col min="11257" max="11258" width="2.5703125" style="97" customWidth="1"/>
    <col min="11259" max="11495" width="10.85546875" style="97"/>
    <col min="11496" max="11496" width="0" style="97" hidden="1" customWidth="1"/>
    <col min="11497" max="11497" width="18.42578125" style="97" customWidth="1"/>
    <col min="11498" max="11498" width="47.42578125" style="97" customWidth="1"/>
    <col min="11499" max="11499" width="2.42578125" style="97" bestFit="1" customWidth="1"/>
    <col min="11500" max="11500" width="2.42578125" style="97" customWidth="1"/>
    <col min="11501" max="11502" width="2" style="97" customWidth="1"/>
    <col min="11503" max="11503" width="2.42578125" style="97" customWidth="1"/>
    <col min="11504" max="11505" width="2.140625" style="97" customWidth="1"/>
    <col min="11506" max="11506" width="2.85546875" style="97" customWidth="1"/>
    <col min="11507" max="11508" width="2" style="97" customWidth="1"/>
    <col min="11509" max="11509" width="2.140625" style="97" bestFit="1" customWidth="1"/>
    <col min="11510" max="11511" width="2" style="97" customWidth="1"/>
    <col min="11512" max="11512" width="46.42578125" style="97" customWidth="1"/>
    <col min="11513" max="11514" width="2.5703125" style="97" customWidth="1"/>
    <col min="11515" max="11751" width="10.85546875" style="97"/>
    <col min="11752" max="11752" width="0" style="97" hidden="1" customWidth="1"/>
    <col min="11753" max="11753" width="18.42578125" style="97" customWidth="1"/>
    <col min="11754" max="11754" width="47.42578125" style="97" customWidth="1"/>
    <col min="11755" max="11755" width="2.42578125" style="97" bestFit="1" customWidth="1"/>
    <col min="11756" max="11756" width="2.42578125" style="97" customWidth="1"/>
    <col min="11757" max="11758" width="2" style="97" customWidth="1"/>
    <col min="11759" max="11759" width="2.42578125" style="97" customWidth="1"/>
    <col min="11760" max="11761" width="2.140625" style="97" customWidth="1"/>
    <col min="11762" max="11762" width="2.85546875" style="97" customWidth="1"/>
    <col min="11763" max="11764" width="2" style="97" customWidth="1"/>
    <col min="11765" max="11765" width="2.140625" style="97" bestFit="1" customWidth="1"/>
    <col min="11766" max="11767" width="2" style="97" customWidth="1"/>
    <col min="11768" max="11768" width="46.42578125" style="97" customWidth="1"/>
    <col min="11769" max="11770" width="2.5703125" style="97" customWidth="1"/>
    <col min="11771" max="12007" width="10.85546875" style="97"/>
    <col min="12008" max="12008" width="0" style="97" hidden="1" customWidth="1"/>
    <col min="12009" max="12009" width="18.42578125" style="97" customWidth="1"/>
    <col min="12010" max="12010" width="47.42578125" style="97" customWidth="1"/>
    <col min="12011" max="12011" width="2.42578125" style="97" bestFit="1" customWidth="1"/>
    <col min="12012" max="12012" width="2.42578125" style="97" customWidth="1"/>
    <col min="12013" max="12014" width="2" style="97" customWidth="1"/>
    <col min="12015" max="12015" width="2.42578125" style="97" customWidth="1"/>
    <col min="12016" max="12017" width="2.140625" style="97" customWidth="1"/>
    <col min="12018" max="12018" width="2.85546875" style="97" customWidth="1"/>
    <col min="12019" max="12020" width="2" style="97" customWidth="1"/>
    <col min="12021" max="12021" width="2.140625" style="97" bestFit="1" customWidth="1"/>
    <col min="12022" max="12023" width="2" style="97" customWidth="1"/>
    <col min="12024" max="12024" width="46.42578125" style="97" customWidth="1"/>
    <col min="12025" max="12026" width="2.5703125" style="97" customWidth="1"/>
    <col min="12027" max="12263" width="10.85546875" style="97"/>
    <col min="12264" max="12264" width="0" style="97" hidden="1" customWidth="1"/>
    <col min="12265" max="12265" width="18.42578125" style="97" customWidth="1"/>
    <col min="12266" max="12266" width="47.42578125" style="97" customWidth="1"/>
    <col min="12267" max="12267" width="2.42578125" style="97" bestFit="1" customWidth="1"/>
    <col min="12268" max="12268" width="2.42578125" style="97" customWidth="1"/>
    <col min="12269" max="12270" width="2" style="97" customWidth="1"/>
    <col min="12271" max="12271" width="2.42578125" style="97" customWidth="1"/>
    <col min="12272" max="12273" width="2.140625" style="97" customWidth="1"/>
    <col min="12274" max="12274" width="2.85546875" style="97" customWidth="1"/>
    <col min="12275" max="12276" width="2" style="97" customWidth="1"/>
    <col min="12277" max="12277" width="2.140625" style="97" bestFit="1" customWidth="1"/>
    <col min="12278" max="12279" width="2" style="97" customWidth="1"/>
    <col min="12280" max="12280" width="46.42578125" style="97" customWidth="1"/>
    <col min="12281" max="12282" width="2.5703125" style="97" customWidth="1"/>
    <col min="12283" max="12519" width="10.85546875" style="97"/>
    <col min="12520" max="12520" width="0" style="97" hidden="1" customWidth="1"/>
    <col min="12521" max="12521" width="18.42578125" style="97" customWidth="1"/>
    <col min="12522" max="12522" width="47.42578125" style="97" customWidth="1"/>
    <col min="12523" max="12523" width="2.42578125" style="97" bestFit="1" customWidth="1"/>
    <col min="12524" max="12524" width="2.42578125" style="97" customWidth="1"/>
    <col min="12525" max="12526" width="2" style="97" customWidth="1"/>
    <col min="12527" max="12527" width="2.42578125" style="97" customWidth="1"/>
    <col min="12528" max="12529" width="2.140625" style="97" customWidth="1"/>
    <col min="12530" max="12530" width="2.85546875" style="97" customWidth="1"/>
    <col min="12531" max="12532" width="2" style="97" customWidth="1"/>
    <col min="12533" max="12533" width="2.140625" style="97" bestFit="1" customWidth="1"/>
    <col min="12534" max="12535" width="2" style="97" customWidth="1"/>
    <col min="12536" max="12536" width="46.42578125" style="97" customWidth="1"/>
    <col min="12537" max="12538" width="2.5703125" style="97" customWidth="1"/>
    <col min="12539" max="12775" width="10.85546875" style="97"/>
    <col min="12776" max="12776" width="0" style="97" hidden="1" customWidth="1"/>
    <col min="12777" max="12777" width="18.42578125" style="97" customWidth="1"/>
    <col min="12778" max="12778" width="47.42578125" style="97" customWidth="1"/>
    <col min="12779" max="12779" width="2.42578125" style="97" bestFit="1" customWidth="1"/>
    <col min="12780" max="12780" width="2.42578125" style="97" customWidth="1"/>
    <col min="12781" max="12782" width="2" style="97" customWidth="1"/>
    <col min="12783" max="12783" width="2.42578125" style="97" customWidth="1"/>
    <col min="12784" max="12785" width="2.140625" style="97" customWidth="1"/>
    <col min="12786" max="12786" width="2.85546875" style="97" customWidth="1"/>
    <col min="12787" max="12788" width="2" style="97" customWidth="1"/>
    <col min="12789" max="12789" width="2.140625" style="97" bestFit="1" customWidth="1"/>
    <col min="12790" max="12791" width="2" style="97" customWidth="1"/>
    <col min="12792" max="12792" width="46.42578125" style="97" customWidth="1"/>
    <col min="12793" max="12794" width="2.5703125" style="97" customWidth="1"/>
    <col min="12795" max="13031" width="10.85546875" style="97"/>
    <col min="13032" max="13032" width="0" style="97" hidden="1" customWidth="1"/>
    <col min="13033" max="13033" width="18.42578125" style="97" customWidth="1"/>
    <col min="13034" max="13034" width="47.42578125" style="97" customWidth="1"/>
    <col min="13035" max="13035" width="2.42578125" style="97" bestFit="1" customWidth="1"/>
    <col min="13036" max="13036" width="2.42578125" style="97" customWidth="1"/>
    <col min="13037" max="13038" width="2" style="97" customWidth="1"/>
    <col min="13039" max="13039" width="2.42578125" style="97" customWidth="1"/>
    <col min="13040" max="13041" width="2.140625" style="97" customWidth="1"/>
    <col min="13042" max="13042" width="2.85546875" style="97" customWidth="1"/>
    <col min="13043" max="13044" width="2" style="97" customWidth="1"/>
    <col min="13045" max="13045" width="2.140625" style="97" bestFit="1" customWidth="1"/>
    <col min="13046" max="13047" width="2" style="97" customWidth="1"/>
    <col min="13048" max="13048" width="46.42578125" style="97" customWidth="1"/>
    <col min="13049" max="13050" width="2.5703125" style="97" customWidth="1"/>
    <col min="13051" max="13287" width="10.85546875" style="97"/>
    <col min="13288" max="13288" width="0" style="97" hidden="1" customWidth="1"/>
    <col min="13289" max="13289" width="18.42578125" style="97" customWidth="1"/>
    <col min="13290" max="13290" width="47.42578125" style="97" customWidth="1"/>
    <col min="13291" max="13291" width="2.42578125" style="97" bestFit="1" customWidth="1"/>
    <col min="13292" max="13292" width="2.42578125" style="97" customWidth="1"/>
    <col min="13293" max="13294" width="2" style="97" customWidth="1"/>
    <col min="13295" max="13295" width="2.42578125" style="97" customWidth="1"/>
    <col min="13296" max="13297" width="2.140625" style="97" customWidth="1"/>
    <col min="13298" max="13298" width="2.85546875" style="97" customWidth="1"/>
    <col min="13299" max="13300" width="2" style="97" customWidth="1"/>
    <col min="13301" max="13301" width="2.140625" style="97" bestFit="1" customWidth="1"/>
    <col min="13302" max="13303" width="2" style="97" customWidth="1"/>
    <col min="13304" max="13304" width="46.42578125" style="97" customWidth="1"/>
    <col min="13305" max="13306" width="2.5703125" style="97" customWidth="1"/>
    <col min="13307" max="13543" width="10.85546875" style="97"/>
    <col min="13544" max="13544" width="0" style="97" hidden="1" customWidth="1"/>
    <col min="13545" max="13545" width="18.42578125" style="97" customWidth="1"/>
    <col min="13546" max="13546" width="47.42578125" style="97" customWidth="1"/>
    <col min="13547" max="13547" width="2.42578125" style="97" bestFit="1" customWidth="1"/>
    <col min="13548" max="13548" width="2.42578125" style="97" customWidth="1"/>
    <col min="13549" max="13550" width="2" style="97" customWidth="1"/>
    <col min="13551" max="13551" width="2.42578125" style="97" customWidth="1"/>
    <col min="13552" max="13553" width="2.140625" style="97" customWidth="1"/>
    <col min="13554" max="13554" width="2.85546875" style="97" customWidth="1"/>
    <col min="13555" max="13556" width="2" style="97" customWidth="1"/>
    <col min="13557" max="13557" width="2.140625" style="97" bestFit="1" customWidth="1"/>
    <col min="13558" max="13559" width="2" style="97" customWidth="1"/>
    <col min="13560" max="13560" width="46.42578125" style="97" customWidth="1"/>
    <col min="13561" max="13562" width="2.5703125" style="97" customWidth="1"/>
    <col min="13563" max="13799" width="10.85546875" style="97"/>
    <col min="13800" max="13800" width="0" style="97" hidden="1" customWidth="1"/>
    <col min="13801" max="13801" width="18.42578125" style="97" customWidth="1"/>
    <col min="13802" max="13802" width="47.42578125" style="97" customWidth="1"/>
    <col min="13803" max="13803" width="2.42578125" style="97" bestFit="1" customWidth="1"/>
    <col min="13804" max="13804" width="2.42578125" style="97" customWidth="1"/>
    <col min="13805" max="13806" width="2" style="97" customWidth="1"/>
    <col min="13807" max="13807" width="2.42578125" style="97" customWidth="1"/>
    <col min="13808" max="13809" width="2.140625" style="97" customWidth="1"/>
    <col min="13810" max="13810" width="2.85546875" style="97" customWidth="1"/>
    <col min="13811" max="13812" width="2" style="97" customWidth="1"/>
    <col min="13813" max="13813" width="2.140625" style="97" bestFit="1" customWidth="1"/>
    <col min="13814" max="13815" width="2" style="97" customWidth="1"/>
    <col min="13816" max="13816" width="46.42578125" style="97" customWidth="1"/>
    <col min="13817" max="13818" width="2.5703125" style="97" customWidth="1"/>
    <col min="13819" max="14055" width="10.85546875" style="97"/>
    <col min="14056" max="14056" width="0" style="97" hidden="1" customWidth="1"/>
    <col min="14057" max="14057" width="18.42578125" style="97" customWidth="1"/>
    <col min="14058" max="14058" width="47.42578125" style="97" customWidth="1"/>
    <col min="14059" max="14059" width="2.42578125" style="97" bestFit="1" customWidth="1"/>
    <col min="14060" max="14060" width="2.42578125" style="97" customWidth="1"/>
    <col min="14061" max="14062" width="2" style="97" customWidth="1"/>
    <col min="14063" max="14063" width="2.42578125" style="97" customWidth="1"/>
    <col min="14064" max="14065" width="2.140625" style="97" customWidth="1"/>
    <col min="14066" max="14066" width="2.85546875" style="97" customWidth="1"/>
    <col min="14067" max="14068" width="2" style="97" customWidth="1"/>
    <col min="14069" max="14069" width="2.140625" style="97" bestFit="1" customWidth="1"/>
    <col min="14070" max="14071" width="2" style="97" customWidth="1"/>
    <col min="14072" max="14072" width="46.42578125" style="97" customWidth="1"/>
    <col min="14073" max="14074" width="2.5703125" style="97" customWidth="1"/>
    <col min="14075" max="14311" width="10.85546875" style="97"/>
    <col min="14312" max="14312" width="0" style="97" hidden="1" customWidth="1"/>
    <col min="14313" max="14313" width="18.42578125" style="97" customWidth="1"/>
    <col min="14314" max="14314" width="47.42578125" style="97" customWidth="1"/>
    <col min="14315" max="14315" width="2.42578125" style="97" bestFit="1" customWidth="1"/>
    <col min="14316" max="14316" width="2.42578125" style="97" customWidth="1"/>
    <col min="14317" max="14318" width="2" style="97" customWidth="1"/>
    <col min="14319" max="14319" width="2.42578125" style="97" customWidth="1"/>
    <col min="14320" max="14321" width="2.140625" style="97" customWidth="1"/>
    <col min="14322" max="14322" width="2.85546875" style="97" customWidth="1"/>
    <col min="14323" max="14324" width="2" style="97" customWidth="1"/>
    <col min="14325" max="14325" width="2.140625" style="97" bestFit="1" customWidth="1"/>
    <col min="14326" max="14327" width="2" style="97" customWidth="1"/>
    <col min="14328" max="14328" width="46.42578125" style="97" customWidth="1"/>
    <col min="14329" max="14330" width="2.5703125" style="97" customWidth="1"/>
    <col min="14331" max="14567" width="10.85546875" style="97"/>
    <col min="14568" max="14568" width="0" style="97" hidden="1" customWidth="1"/>
    <col min="14569" max="14569" width="18.42578125" style="97" customWidth="1"/>
    <col min="14570" max="14570" width="47.42578125" style="97" customWidth="1"/>
    <col min="14571" max="14571" width="2.42578125" style="97" bestFit="1" customWidth="1"/>
    <col min="14572" max="14572" width="2.42578125" style="97" customWidth="1"/>
    <col min="14573" max="14574" width="2" style="97" customWidth="1"/>
    <col min="14575" max="14575" width="2.42578125" style="97" customWidth="1"/>
    <col min="14576" max="14577" width="2.140625" style="97" customWidth="1"/>
    <col min="14578" max="14578" width="2.85546875" style="97" customWidth="1"/>
    <col min="14579" max="14580" width="2" style="97" customWidth="1"/>
    <col min="14581" max="14581" width="2.140625" style="97" bestFit="1" customWidth="1"/>
    <col min="14582" max="14583" width="2" style="97" customWidth="1"/>
    <col min="14584" max="14584" width="46.42578125" style="97" customWidth="1"/>
    <col min="14585" max="14586" width="2.5703125" style="97" customWidth="1"/>
    <col min="14587" max="14823" width="10.85546875" style="97"/>
    <col min="14824" max="14824" width="0" style="97" hidden="1" customWidth="1"/>
    <col min="14825" max="14825" width="18.42578125" style="97" customWidth="1"/>
    <col min="14826" max="14826" width="47.42578125" style="97" customWidth="1"/>
    <col min="14827" max="14827" width="2.42578125" style="97" bestFit="1" customWidth="1"/>
    <col min="14828" max="14828" width="2.42578125" style="97" customWidth="1"/>
    <col min="14829" max="14830" width="2" style="97" customWidth="1"/>
    <col min="14831" max="14831" width="2.42578125" style="97" customWidth="1"/>
    <col min="14832" max="14833" width="2.140625" style="97" customWidth="1"/>
    <col min="14834" max="14834" width="2.85546875" style="97" customWidth="1"/>
    <col min="14835" max="14836" width="2" style="97" customWidth="1"/>
    <col min="14837" max="14837" width="2.140625" style="97" bestFit="1" customWidth="1"/>
    <col min="14838" max="14839" width="2" style="97" customWidth="1"/>
    <col min="14840" max="14840" width="46.42578125" style="97" customWidth="1"/>
    <col min="14841" max="14842" width="2.5703125" style="97" customWidth="1"/>
    <col min="14843" max="15079" width="10.85546875" style="97"/>
    <col min="15080" max="15080" width="0" style="97" hidden="1" customWidth="1"/>
    <col min="15081" max="15081" width="18.42578125" style="97" customWidth="1"/>
    <col min="15082" max="15082" width="47.42578125" style="97" customWidth="1"/>
    <col min="15083" max="15083" width="2.42578125" style="97" bestFit="1" customWidth="1"/>
    <col min="15084" max="15084" width="2.42578125" style="97" customWidth="1"/>
    <col min="15085" max="15086" width="2" style="97" customWidth="1"/>
    <col min="15087" max="15087" width="2.42578125" style="97" customWidth="1"/>
    <col min="15088" max="15089" width="2.140625" style="97" customWidth="1"/>
    <col min="15090" max="15090" width="2.85546875" style="97" customWidth="1"/>
    <col min="15091" max="15092" width="2" style="97" customWidth="1"/>
    <col min="15093" max="15093" width="2.140625" style="97" bestFit="1" customWidth="1"/>
    <col min="15094" max="15095" width="2" style="97" customWidth="1"/>
    <col min="15096" max="15096" width="46.42578125" style="97" customWidth="1"/>
    <col min="15097" max="15098" width="2.5703125" style="97" customWidth="1"/>
    <col min="15099" max="15335" width="10.85546875" style="97"/>
    <col min="15336" max="15336" width="0" style="97" hidden="1" customWidth="1"/>
    <col min="15337" max="15337" width="18.42578125" style="97" customWidth="1"/>
    <col min="15338" max="15338" width="47.42578125" style="97" customWidth="1"/>
    <col min="15339" max="15339" width="2.42578125" style="97" bestFit="1" customWidth="1"/>
    <col min="15340" max="15340" width="2.42578125" style="97" customWidth="1"/>
    <col min="15341" max="15342" width="2" style="97" customWidth="1"/>
    <col min="15343" max="15343" width="2.42578125" style="97" customWidth="1"/>
    <col min="15344" max="15345" width="2.140625" style="97" customWidth="1"/>
    <col min="15346" max="15346" width="2.85546875" style="97" customWidth="1"/>
    <col min="15347" max="15348" width="2" style="97" customWidth="1"/>
    <col min="15349" max="15349" width="2.140625" style="97" bestFit="1" customWidth="1"/>
    <col min="15350" max="15351" width="2" style="97" customWidth="1"/>
    <col min="15352" max="15352" width="46.42578125" style="97" customWidth="1"/>
    <col min="15353" max="15354" width="2.5703125" style="97" customWidth="1"/>
    <col min="15355" max="15591" width="10.85546875" style="97"/>
    <col min="15592" max="15592" width="0" style="97" hidden="1" customWidth="1"/>
    <col min="15593" max="15593" width="18.42578125" style="97" customWidth="1"/>
    <col min="15594" max="15594" width="47.42578125" style="97" customWidth="1"/>
    <col min="15595" max="15595" width="2.42578125" style="97" bestFit="1" customWidth="1"/>
    <col min="15596" max="15596" width="2.42578125" style="97" customWidth="1"/>
    <col min="15597" max="15598" width="2" style="97" customWidth="1"/>
    <col min="15599" max="15599" width="2.42578125" style="97" customWidth="1"/>
    <col min="15600" max="15601" width="2.140625" style="97" customWidth="1"/>
    <col min="15602" max="15602" width="2.85546875" style="97" customWidth="1"/>
    <col min="15603" max="15604" width="2" style="97" customWidth="1"/>
    <col min="15605" max="15605" width="2.140625" style="97" bestFit="1" customWidth="1"/>
    <col min="15606" max="15607" width="2" style="97" customWidth="1"/>
    <col min="15608" max="15608" width="46.42578125" style="97" customWidth="1"/>
    <col min="15609" max="15610" width="2.5703125" style="97" customWidth="1"/>
    <col min="15611" max="15847" width="10.85546875" style="97"/>
    <col min="15848" max="15848" width="0" style="97" hidden="1" customWidth="1"/>
    <col min="15849" max="15849" width="18.42578125" style="97" customWidth="1"/>
    <col min="15850" max="15850" width="47.42578125" style="97" customWidth="1"/>
    <col min="15851" max="15851" width="2.42578125" style="97" bestFit="1" customWidth="1"/>
    <col min="15852" max="15852" width="2.42578125" style="97" customWidth="1"/>
    <col min="15853" max="15854" width="2" style="97" customWidth="1"/>
    <col min="15855" max="15855" width="2.42578125" style="97" customWidth="1"/>
    <col min="15856" max="15857" width="2.140625" style="97" customWidth="1"/>
    <col min="15858" max="15858" width="2.85546875" style="97" customWidth="1"/>
    <col min="15859" max="15860" width="2" style="97" customWidth="1"/>
    <col min="15861" max="15861" width="2.140625" style="97" bestFit="1" customWidth="1"/>
    <col min="15862" max="15863" width="2" style="97" customWidth="1"/>
    <col min="15864" max="15864" width="46.42578125" style="97" customWidth="1"/>
    <col min="15865" max="15866" width="2.5703125" style="97" customWidth="1"/>
    <col min="15867" max="16103" width="10.85546875" style="97"/>
    <col min="16104" max="16104" width="0" style="97" hidden="1" customWidth="1"/>
    <col min="16105" max="16105" width="18.42578125" style="97" customWidth="1"/>
    <col min="16106" max="16106" width="47.42578125" style="97" customWidth="1"/>
    <col min="16107" max="16107" width="2.42578125" style="97" bestFit="1" customWidth="1"/>
    <col min="16108" max="16108" width="2.42578125" style="97" customWidth="1"/>
    <col min="16109" max="16110" width="2" style="97" customWidth="1"/>
    <col min="16111" max="16111" width="2.42578125" style="97" customWidth="1"/>
    <col min="16112" max="16113" width="2.140625" style="97" customWidth="1"/>
    <col min="16114" max="16114" width="2.85546875" style="97" customWidth="1"/>
    <col min="16115" max="16116" width="2" style="97" customWidth="1"/>
    <col min="16117" max="16117" width="2.140625" style="97" bestFit="1" customWidth="1"/>
    <col min="16118" max="16119" width="2" style="97" customWidth="1"/>
    <col min="16120" max="16120" width="46.42578125" style="97" customWidth="1"/>
    <col min="16121" max="16122" width="2.5703125" style="97" customWidth="1"/>
    <col min="16123" max="16384" width="10.85546875" style="97"/>
  </cols>
  <sheetData>
    <row r="1" spans="1:18" s="95" customFormat="1" ht="37.5" customHeight="1" x14ac:dyDescent="0.2">
      <c r="A1" s="335" t="s">
        <v>249</v>
      </c>
      <c r="B1" s="619"/>
      <c r="C1" s="619"/>
      <c r="D1" s="619"/>
      <c r="E1" s="619"/>
      <c r="F1" s="619"/>
      <c r="G1" s="619"/>
      <c r="H1" s="619"/>
      <c r="I1" s="619"/>
      <c r="J1" s="619"/>
      <c r="K1" s="619"/>
      <c r="L1" s="633" t="s">
        <v>248</v>
      </c>
      <c r="M1" s="634"/>
      <c r="N1" s="634"/>
      <c r="O1" s="634"/>
      <c r="P1" s="634"/>
      <c r="Q1" s="634"/>
      <c r="R1" s="634"/>
    </row>
    <row r="2" spans="1:18" s="95" customFormat="1" ht="13.5" customHeight="1" x14ac:dyDescent="0.2">
      <c r="A2" s="100"/>
      <c r="B2" s="605" t="s">
        <v>209</v>
      </c>
      <c r="C2" s="637"/>
      <c r="D2" s="637"/>
      <c r="E2" s="637"/>
      <c r="F2" s="637"/>
      <c r="G2" s="637"/>
      <c r="H2" s="637"/>
      <c r="I2" s="637"/>
      <c r="J2" s="637"/>
      <c r="K2" s="638"/>
      <c r="L2" s="635" t="s">
        <v>209</v>
      </c>
      <c r="M2" s="636"/>
      <c r="N2" s="636"/>
      <c r="O2" s="636"/>
      <c r="P2" s="636"/>
      <c r="Q2" s="636"/>
      <c r="R2" s="636"/>
    </row>
    <row r="3" spans="1:18" x14ac:dyDescent="0.2">
      <c r="A3" s="96"/>
      <c r="B3" s="639"/>
      <c r="C3" s="640"/>
      <c r="D3" s="629" t="s">
        <v>205</v>
      </c>
      <c r="E3" s="630"/>
      <c r="F3" s="630"/>
      <c r="G3" s="630"/>
      <c r="H3" s="631"/>
      <c r="I3" s="631"/>
      <c r="J3" s="632"/>
      <c r="K3" s="108" t="s">
        <v>174</v>
      </c>
      <c r="L3" s="627" t="s">
        <v>205</v>
      </c>
      <c r="M3" s="627"/>
      <c r="N3" s="627"/>
      <c r="O3" s="627"/>
      <c r="P3" s="628"/>
      <c r="Q3" s="137"/>
      <c r="R3" s="138" t="s">
        <v>174</v>
      </c>
    </row>
    <row r="4" spans="1:18" ht="22.5" x14ac:dyDescent="0.2">
      <c r="A4" s="96"/>
      <c r="B4" s="641"/>
      <c r="C4" s="642"/>
      <c r="D4" s="107"/>
      <c r="E4" s="104" t="s">
        <v>206</v>
      </c>
      <c r="F4" s="103" t="s">
        <v>207</v>
      </c>
      <c r="G4" s="104" t="s">
        <v>208</v>
      </c>
      <c r="H4" s="104" t="s">
        <v>203</v>
      </c>
      <c r="I4" s="104" t="s">
        <v>204</v>
      </c>
      <c r="J4" s="104" t="s">
        <v>219</v>
      </c>
      <c r="K4" s="109"/>
      <c r="L4" s="139"/>
      <c r="M4" s="140" t="s">
        <v>206</v>
      </c>
      <c r="N4" s="141" t="s">
        <v>207</v>
      </c>
      <c r="O4" s="140" t="s">
        <v>208</v>
      </c>
      <c r="P4" s="140" t="s">
        <v>203</v>
      </c>
      <c r="Q4" s="142" t="s">
        <v>219</v>
      </c>
      <c r="R4" s="143"/>
    </row>
    <row r="5" spans="1:18" ht="12.75" customHeight="1" x14ac:dyDescent="0.2">
      <c r="A5" s="96"/>
      <c r="B5" s="643" t="s">
        <v>175</v>
      </c>
      <c r="C5" s="599" t="s">
        <v>176</v>
      </c>
      <c r="D5" s="118" t="s">
        <v>201</v>
      </c>
      <c r="E5" s="119" t="str">
        <f>IF('Formulaire 3_Durabilité'!E6="X",1,"")</f>
        <v/>
      </c>
      <c r="F5" s="119" t="str">
        <f>IF('Formulaire 3_Durabilité'!F6="X",2,"")</f>
        <v/>
      </c>
      <c r="G5" s="119" t="str">
        <f>IF('Formulaire 3_Durabilité'!G6="X",3,"")</f>
        <v/>
      </c>
      <c r="H5" s="119" t="str">
        <f>IF('Formulaire 3_Durabilité'!H6="X","0","")</f>
        <v/>
      </c>
      <c r="I5" s="119" t="str">
        <f>IF('Formulaire 3_Durabilité'!I6="X","0","")</f>
        <v/>
      </c>
      <c r="J5" s="119">
        <f>SUM(E5:I5)</f>
        <v>0</v>
      </c>
      <c r="K5" s="115">
        <f>'Formulaire 3_Durabilité'!J6</f>
        <v>0</v>
      </c>
      <c r="L5" s="144" t="s">
        <v>201</v>
      </c>
      <c r="M5" s="145"/>
      <c r="N5" s="145"/>
      <c r="O5" s="145"/>
      <c r="P5" s="145"/>
      <c r="Q5" s="146">
        <f>SUM(M5:P5)</f>
        <v>0</v>
      </c>
      <c r="R5" s="111"/>
    </row>
    <row r="6" spans="1:18" x14ac:dyDescent="0.2">
      <c r="A6" s="96"/>
      <c r="B6" s="643"/>
      <c r="C6" s="600"/>
      <c r="D6" s="102" t="s">
        <v>202</v>
      </c>
      <c r="E6" s="114" t="str">
        <f>IF('Formulaire 3_Durabilité'!E7="X",1,"")</f>
        <v/>
      </c>
      <c r="F6" s="114" t="str">
        <f>IF('Formulaire 3_Durabilité'!F7="X",2,"")</f>
        <v/>
      </c>
      <c r="G6" s="114" t="str">
        <f>IF('Formulaire 3_Durabilité'!G7="X",3,"")</f>
        <v/>
      </c>
      <c r="H6" s="114" t="str">
        <f>IF('Formulaire 3_Durabilité'!H7="X","0","")</f>
        <v/>
      </c>
      <c r="I6" s="114" t="str">
        <f>IF('Formulaire 3_Durabilité'!I7="X","0","")</f>
        <v/>
      </c>
      <c r="J6" s="121">
        <f t="shared" ref="J6:J22" si="0">SUM(E6:I6)</f>
        <v>0</v>
      </c>
      <c r="K6" s="115">
        <f>'Formulaire 3_Durabilité'!J7</f>
        <v>0</v>
      </c>
      <c r="L6" s="102" t="s">
        <v>202</v>
      </c>
      <c r="M6" s="101"/>
      <c r="N6" s="101"/>
      <c r="O6" s="101"/>
      <c r="P6" s="101"/>
      <c r="Q6" s="121">
        <f t="shared" ref="Q6:Q20" si="1">SUM(M6:P6)</f>
        <v>0</v>
      </c>
      <c r="R6" s="111"/>
    </row>
    <row r="7" spans="1:18" ht="12.75" customHeight="1" x14ac:dyDescent="0.2">
      <c r="A7" s="96"/>
      <c r="B7" s="643" t="s">
        <v>31</v>
      </c>
      <c r="C7" s="599" t="s">
        <v>177</v>
      </c>
      <c r="D7" s="118" t="s">
        <v>201</v>
      </c>
      <c r="E7" s="119" t="str">
        <f>IF('Formulaire 3_Durabilité'!E8="X",1,"")</f>
        <v/>
      </c>
      <c r="F7" s="119" t="str">
        <f>IF('Formulaire 3_Durabilité'!F8="X",2,"")</f>
        <v/>
      </c>
      <c r="G7" s="119" t="str">
        <f>IF('Formulaire 3_Durabilité'!G8="X",3,"")</f>
        <v/>
      </c>
      <c r="H7" s="119" t="str">
        <f>IF('Formulaire 3_Durabilité'!H8="X","0","")</f>
        <v/>
      </c>
      <c r="I7" s="119" t="str">
        <f>IF('Formulaire 3_Durabilité'!I8="X","0","")</f>
        <v/>
      </c>
      <c r="J7" s="119">
        <f t="shared" si="0"/>
        <v>0</v>
      </c>
      <c r="K7" s="115">
        <f>'Formulaire 3_Durabilité'!J8</f>
        <v>0</v>
      </c>
      <c r="L7" s="144" t="s">
        <v>201</v>
      </c>
      <c r="M7" s="145"/>
      <c r="N7" s="145"/>
      <c r="O7" s="145"/>
      <c r="P7" s="145"/>
      <c r="Q7" s="146">
        <f t="shared" si="1"/>
        <v>0</v>
      </c>
      <c r="R7" s="111"/>
    </row>
    <row r="8" spans="1:18" x14ac:dyDescent="0.2">
      <c r="A8" s="96"/>
      <c r="B8" s="643"/>
      <c r="C8" s="600"/>
      <c r="D8" s="102" t="s">
        <v>202</v>
      </c>
      <c r="E8" s="114" t="str">
        <f>IF('Formulaire 3_Durabilité'!E9="X",1,"")</f>
        <v/>
      </c>
      <c r="F8" s="114" t="str">
        <f>IF('Formulaire 3_Durabilité'!F9="X",2,"")</f>
        <v/>
      </c>
      <c r="G8" s="114" t="str">
        <f>IF('Formulaire 3_Durabilité'!G9="X",3,"")</f>
        <v/>
      </c>
      <c r="H8" s="114" t="str">
        <f>IF('Formulaire 3_Durabilité'!H9="X","0","")</f>
        <v/>
      </c>
      <c r="I8" s="114" t="str">
        <f>IF('Formulaire 3_Durabilité'!I9="X","0","")</f>
        <v/>
      </c>
      <c r="J8" s="121">
        <f t="shared" si="0"/>
        <v>0</v>
      </c>
      <c r="K8" s="115">
        <f>'Formulaire 3_Durabilité'!J9</f>
        <v>0</v>
      </c>
      <c r="L8" s="102" t="s">
        <v>202</v>
      </c>
      <c r="M8" s="101"/>
      <c r="N8" s="101"/>
      <c r="O8" s="101"/>
      <c r="P8" s="101"/>
      <c r="Q8" s="121">
        <f t="shared" si="1"/>
        <v>0</v>
      </c>
      <c r="R8" s="111"/>
    </row>
    <row r="9" spans="1:18" ht="12.75" customHeight="1" x14ac:dyDescent="0.2">
      <c r="A9" s="96"/>
      <c r="B9" s="643" t="s">
        <v>178</v>
      </c>
      <c r="C9" s="599" t="s">
        <v>179</v>
      </c>
      <c r="D9" s="118" t="s">
        <v>201</v>
      </c>
      <c r="E9" s="119" t="str">
        <f>IF('Formulaire 3_Durabilité'!E10="X",1,"")</f>
        <v/>
      </c>
      <c r="F9" s="119" t="str">
        <f>IF('Formulaire 3_Durabilité'!F10="X",2,"")</f>
        <v/>
      </c>
      <c r="G9" s="119" t="str">
        <f>IF('Formulaire 3_Durabilité'!G10="X",3,"")</f>
        <v/>
      </c>
      <c r="H9" s="119" t="str">
        <f>IF('Formulaire 3_Durabilité'!H10="X","0","")</f>
        <v/>
      </c>
      <c r="I9" s="119" t="str">
        <f>IF('Formulaire 3_Durabilité'!I10="X","0","")</f>
        <v/>
      </c>
      <c r="J9" s="119">
        <f t="shared" si="0"/>
        <v>0</v>
      </c>
      <c r="K9" s="115">
        <f>'Formulaire 3_Durabilité'!J10</f>
        <v>0</v>
      </c>
      <c r="L9" s="144" t="s">
        <v>201</v>
      </c>
      <c r="M9" s="145"/>
      <c r="N9" s="145"/>
      <c r="O9" s="145"/>
      <c r="P9" s="145"/>
      <c r="Q9" s="146">
        <f t="shared" si="1"/>
        <v>0</v>
      </c>
      <c r="R9" s="111"/>
    </row>
    <row r="10" spans="1:18" x14ac:dyDescent="0.2">
      <c r="A10" s="96"/>
      <c r="B10" s="643"/>
      <c r="C10" s="600"/>
      <c r="D10" s="102" t="s">
        <v>202</v>
      </c>
      <c r="E10" s="114" t="str">
        <f>IF('Formulaire 3_Durabilité'!E11="X",1,"")</f>
        <v/>
      </c>
      <c r="F10" s="114" t="str">
        <f>IF('Formulaire 3_Durabilité'!F11="X",2,"")</f>
        <v/>
      </c>
      <c r="G10" s="114" t="str">
        <f>IF('Formulaire 3_Durabilité'!G11="X",3,"")</f>
        <v/>
      </c>
      <c r="H10" s="114" t="str">
        <f>IF('Formulaire 3_Durabilité'!H11="X","0","")</f>
        <v/>
      </c>
      <c r="I10" s="114" t="str">
        <f>IF('Formulaire 3_Durabilité'!I11="X","0","")</f>
        <v/>
      </c>
      <c r="J10" s="121">
        <f t="shared" si="0"/>
        <v>0</v>
      </c>
      <c r="K10" s="115">
        <f>'Formulaire 3_Durabilité'!J11</f>
        <v>0</v>
      </c>
      <c r="L10" s="102" t="s">
        <v>202</v>
      </c>
      <c r="M10" s="101"/>
      <c r="N10" s="101"/>
      <c r="O10" s="101"/>
      <c r="P10" s="101"/>
      <c r="Q10" s="121">
        <f t="shared" si="1"/>
        <v>0</v>
      </c>
      <c r="R10" s="111"/>
    </row>
    <row r="11" spans="1:18" ht="12.75" customHeight="1" x14ac:dyDescent="0.2">
      <c r="A11" s="96"/>
      <c r="B11" s="643" t="s">
        <v>180</v>
      </c>
      <c r="C11" s="599" t="s">
        <v>272</v>
      </c>
      <c r="D11" s="118" t="s">
        <v>201</v>
      </c>
      <c r="E11" s="119" t="str">
        <f>IF('Formulaire 3_Durabilité'!E12="X",1,"")</f>
        <v/>
      </c>
      <c r="F11" s="119" t="str">
        <f>IF('Formulaire 3_Durabilité'!F12="X",2,"")</f>
        <v/>
      </c>
      <c r="G11" s="119" t="str">
        <f>IF('Formulaire 3_Durabilité'!G12="X",3,"")</f>
        <v/>
      </c>
      <c r="H11" s="119" t="str">
        <f>IF('Formulaire 3_Durabilité'!H12="X","0","")</f>
        <v/>
      </c>
      <c r="I11" s="119" t="str">
        <f>IF('Formulaire 3_Durabilité'!I12="X","0","")</f>
        <v/>
      </c>
      <c r="J11" s="119">
        <f t="shared" si="0"/>
        <v>0</v>
      </c>
      <c r="K11" s="115">
        <f>'Formulaire 3_Durabilité'!J12</f>
        <v>0</v>
      </c>
      <c r="L11" s="144" t="s">
        <v>201</v>
      </c>
      <c r="M11" s="145"/>
      <c r="N11" s="145"/>
      <c r="O11" s="145"/>
      <c r="P11" s="145"/>
      <c r="Q11" s="146">
        <f t="shared" si="1"/>
        <v>0</v>
      </c>
      <c r="R11" s="111"/>
    </row>
    <row r="12" spans="1:18" x14ac:dyDescent="0.2">
      <c r="A12" s="96"/>
      <c r="B12" s="643"/>
      <c r="C12" s="600"/>
      <c r="D12" s="102" t="s">
        <v>202</v>
      </c>
      <c r="E12" s="114" t="str">
        <f>IF('Formulaire 3_Durabilité'!E13="X",1,"")</f>
        <v/>
      </c>
      <c r="F12" s="114" t="str">
        <f>IF('Formulaire 3_Durabilité'!F13="X",2,"")</f>
        <v/>
      </c>
      <c r="G12" s="114" t="str">
        <f>IF('Formulaire 3_Durabilité'!G13="X",3,"")</f>
        <v/>
      </c>
      <c r="H12" s="114" t="str">
        <f>IF('Formulaire 3_Durabilité'!H13="X","0","")</f>
        <v/>
      </c>
      <c r="I12" s="114" t="str">
        <f>IF('Formulaire 3_Durabilité'!I13="X","0","")</f>
        <v/>
      </c>
      <c r="J12" s="121">
        <f t="shared" si="0"/>
        <v>0</v>
      </c>
      <c r="K12" s="115">
        <f>'Formulaire 3_Durabilité'!J13</f>
        <v>0</v>
      </c>
      <c r="L12" s="102" t="s">
        <v>202</v>
      </c>
      <c r="M12" s="101"/>
      <c r="N12" s="101"/>
      <c r="O12" s="101"/>
      <c r="P12" s="101"/>
      <c r="Q12" s="121">
        <f t="shared" si="1"/>
        <v>0</v>
      </c>
      <c r="R12" s="111"/>
    </row>
    <row r="13" spans="1:18" ht="12.75" customHeight="1" x14ac:dyDescent="0.2">
      <c r="A13" s="96"/>
      <c r="B13" s="643" t="s">
        <v>181</v>
      </c>
      <c r="C13" s="599" t="s">
        <v>269</v>
      </c>
      <c r="D13" s="118" t="s">
        <v>201</v>
      </c>
      <c r="E13" s="119" t="str">
        <f>IF('Formulaire 3_Durabilité'!E14="X",1,"")</f>
        <v/>
      </c>
      <c r="F13" s="119" t="str">
        <f>IF('Formulaire 3_Durabilité'!F14="X",2,"")</f>
        <v/>
      </c>
      <c r="G13" s="119" t="str">
        <f>IF('Formulaire 3_Durabilité'!G14="X",3,"")</f>
        <v/>
      </c>
      <c r="H13" s="119" t="str">
        <f>IF('Formulaire 3_Durabilité'!H14="X","0","")</f>
        <v/>
      </c>
      <c r="I13" s="119" t="str">
        <f>IF('Formulaire 3_Durabilité'!I14="X","0","")</f>
        <v/>
      </c>
      <c r="J13" s="119">
        <f t="shared" si="0"/>
        <v>0</v>
      </c>
      <c r="K13" s="115">
        <f>'Formulaire 3_Durabilité'!J14</f>
        <v>0</v>
      </c>
      <c r="L13" s="144" t="s">
        <v>201</v>
      </c>
      <c r="M13" s="145"/>
      <c r="N13" s="145"/>
      <c r="O13" s="145"/>
      <c r="P13" s="145"/>
      <c r="Q13" s="146">
        <f t="shared" si="1"/>
        <v>0</v>
      </c>
      <c r="R13" s="111"/>
    </row>
    <row r="14" spans="1:18" x14ac:dyDescent="0.2">
      <c r="A14" s="96"/>
      <c r="B14" s="643"/>
      <c r="C14" s="600"/>
      <c r="D14" s="102" t="s">
        <v>202</v>
      </c>
      <c r="E14" s="114" t="str">
        <f>IF('Formulaire 3_Durabilité'!E15="X",1,"")</f>
        <v/>
      </c>
      <c r="F14" s="114" t="str">
        <f>IF('Formulaire 3_Durabilité'!F15="X",2,"")</f>
        <v/>
      </c>
      <c r="G14" s="114" t="str">
        <f>IF('Formulaire 3_Durabilité'!G15="X",3,"")</f>
        <v/>
      </c>
      <c r="H14" s="114" t="str">
        <f>IF('Formulaire 3_Durabilité'!H15="X","0","")</f>
        <v/>
      </c>
      <c r="I14" s="114" t="str">
        <f>IF('Formulaire 3_Durabilité'!I15="X","0","")</f>
        <v/>
      </c>
      <c r="J14" s="121">
        <f t="shared" si="0"/>
        <v>0</v>
      </c>
      <c r="K14" s="115">
        <f>'Formulaire 3_Durabilité'!J15</f>
        <v>0</v>
      </c>
      <c r="L14" s="102" t="s">
        <v>202</v>
      </c>
      <c r="M14" s="101"/>
      <c r="N14" s="101"/>
      <c r="O14" s="101"/>
      <c r="P14" s="101"/>
      <c r="Q14" s="121">
        <f t="shared" si="1"/>
        <v>0</v>
      </c>
      <c r="R14" s="111"/>
    </row>
    <row r="15" spans="1:18" ht="12.75" customHeight="1" x14ac:dyDescent="0.2">
      <c r="A15" s="96"/>
      <c r="B15" s="643" t="s">
        <v>182</v>
      </c>
      <c r="C15" s="599" t="s">
        <v>270</v>
      </c>
      <c r="D15" s="118" t="s">
        <v>201</v>
      </c>
      <c r="E15" s="119" t="str">
        <f>IF('Formulaire 3_Durabilité'!E16="X",1,"")</f>
        <v/>
      </c>
      <c r="F15" s="119" t="str">
        <f>IF('Formulaire 3_Durabilité'!F16="X",2,"")</f>
        <v/>
      </c>
      <c r="G15" s="119" t="str">
        <f>IF('Formulaire 3_Durabilité'!G16="X",3,"")</f>
        <v/>
      </c>
      <c r="H15" s="119" t="str">
        <f>IF('Formulaire 3_Durabilité'!H16="X","0","")</f>
        <v/>
      </c>
      <c r="I15" s="119" t="str">
        <f>IF('Formulaire 3_Durabilité'!I16="X","0","")</f>
        <v/>
      </c>
      <c r="J15" s="119">
        <f t="shared" si="0"/>
        <v>0</v>
      </c>
      <c r="K15" s="115">
        <f>'Formulaire 3_Durabilité'!J16</f>
        <v>0</v>
      </c>
      <c r="L15" s="144" t="s">
        <v>201</v>
      </c>
      <c r="M15" s="145"/>
      <c r="N15" s="145"/>
      <c r="O15" s="145"/>
      <c r="P15" s="145"/>
      <c r="Q15" s="146">
        <f t="shared" si="1"/>
        <v>0</v>
      </c>
      <c r="R15" s="111"/>
    </row>
    <row r="16" spans="1:18" x14ac:dyDescent="0.2">
      <c r="A16" s="96"/>
      <c r="B16" s="643"/>
      <c r="C16" s="600"/>
      <c r="D16" s="102" t="s">
        <v>202</v>
      </c>
      <c r="E16" s="114" t="str">
        <f>IF('Formulaire 3_Durabilité'!E17="X",1,"")</f>
        <v/>
      </c>
      <c r="F16" s="114" t="str">
        <f>IF('Formulaire 3_Durabilité'!F17="X",2,"")</f>
        <v/>
      </c>
      <c r="G16" s="114" t="str">
        <f>IF('Formulaire 3_Durabilité'!G17="X",3,"")</f>
        <v/>
      </c>
      <c r="H16" s="114" t="str">
        <f>IF('Formulaire 3_Durabilité'!H17="X","0","")</f>
        <v/>
      </c>
      <c r="I16" s="114" t="str">
        <f>IF('Formulaire 3_Durabilité'!I17="X","0","")</f>
        <v/>
      </c>
      <c r="J16" s="121">
        <f t="shared" si="0"/>
        <v>0</v>
      </c>
      <c r="K16" s="115">
        <f>'Formulaire 3_Durabilité'!J17</f>
        <v>0</v>
      </c>
      <c r="L16" s="102" t="s">
        <v>202</v>
      </c>
      <c r="M16" s="101"/>
      <c r="N16" s="101"/>
      <c r="O16" s="101"/>
      <c r="P16" s="101"/>
      <c r="Q16" s="121">
        <f t="shared" si="1"/>
        <v>0</v>
      </c>
      <c r="R16" s="111"/>
    </row>
    <row r="17" spans="1:18" ht="12.75" customHeight="1" x14ac:dyDescent="0.2">
      <c r="A17" s="96"/>
      <c r="B17" s="643" t="s">
        <v>183</v>
      </c>
      <c r="C17" s="599" t="s">
        <v>211</v>
      </c>
      <c r="D17" s="118" t="s">
        <v>201</v>
      </c>
      <c r="E17" s="119" t="str">
        <f>IF('Formulaire 3_Durabilité'!E18="X",1,"")</f>
        <v/>
      </c>
      <c r="F17" s="119" t="str">
        <f>IF('Formulaire 3_Durabilité'!F18="X",2,"")</f>
        <v/>
      </c>
      <c r="G17" s="119" t="str">
        <f>IF('Formulaire 3_Durabilité'!G18="X",3,"")</f>
        <v/>
      </c>
      <c r="H17" s="119" t="str">
        <f>IF('Formulaire 3_Durabilité'!H18="X","0","")</f>
        <v/>
      </c>
      <c r="I17" s="119" t="str">
        <f>IF('Formulaire 3_Durabilité'!I18="X","0","")</f>
        <v/>
      </c>
      <c r="J17" s="119">
        <f t="shared" si="0"/>
        <v>0</v>
      </c>
      <c r="K17" s="115">
        <f>'Formulaire 3_Durabilité'!J18</f>
        <v>0</v>
      </c>
      <c r="L17" s="144" t="s">
        <v>201</v>
      </c>
      <c r="M17" s="145"/>
      <c r="N17" s="145"/>
      <c r="O17" s="145"/>
      <c r="P17" s="145"/>
      <c r="Q17" s="146">
        <f t="shared" si="1"/>
        <v>0</v>
      </c>
      <c r="R17" s="111"/>
    </row>
    <row r="18" spans="1:18" x14ac:dyDescent="0.2">
      <c r="A18" s="96"/>
      <c r="B18" s="643"/>
      <c r="C18" s="600"/>
      <c r="D18" s="102" t="s">
        <v>202</v>
      </c>
      <c r="E18" s="114" t="str">
        <f>IF('Formulaire 3_Durabilité'!E19="X",1,"")</f>
        <v/>
      </c>
      <c r="F18" s="114" t="str">
        <f>IF('Formulaire 3_Durabilité'!F19="X",2,"")</f>
        <v/>
      </c>
      <c r="G18" s="114" t="str">
        <f>IF('Formulaire 3_Durabilité'!G19="X",3,"")</f>
        <v/>
      </c>
      <c r="H18" s="114" t="str">
        <f>IF('Formulaire 3_Durabilité'!H19="X","0","")</f>
        <v/>
      </c>
      <c r="I18" s="114" t="str">
        <f>IF('Formulaire 3_Durabilité'!I19="X","0","")</f>
        <v/>
      </c>
      <c r="J18" s="121">
        <f t="shared" si="0"/>
        <v>0</v>
      </c>
      <c r="K18" s="115">
        <f>'Formulaire 3_Durabilité'!J19</f>
        <v>0</v>
      </c>
      <c r="L18" s="102" t="s">
        <v>202</v>
      </c>
      <c r="M18" s="101"/>
      <c r="N18" s="101"/>
      <c r="O18" s="101"/>
      <c r="P18" s="101"/>
      <c r="Q18" s="121">
        <f t="shared" si="1"/>
        <v>0</v>
      </c>
      <c r="R18" s="111"/>
    </row>
    <row r="19" spans="1:18" ht="12.75" customHeight="1" x14ac:dyDescent="0.2">
      <c r="A19" s="96"/>
      <c r="B19" s="643" t="s">
        <v>184</v>
      </c>
      <c r="C19" s="599" t="s">
        <v>266</v>
      </c>
      <c r="D19" s="118" t="s">
        <v>201</v>
      </c>
      <c r="E19" s="119" t="str">
        <f>IF('Formulaire 3_Durabilité'!E20="X",1,"")</f>
        <v/>
      </c>
      <c r="F19" s="119" t="str">
        <f>IF('Formulaire 3_Durabilité'!F20="X",2,"")</f>
        <v/>
      </c>
      <c r="G19" s="119" t="str">
        <f>IF('Formulaire 3_Durabilité'!G20="X",3,"")</f>
        <v/>
      </c>
      <c r="H19" s="119" t="str">
        <f>IF('Formulaire 3_Durabilité'!H20="X","0","")</f>
        <v/>
      </c>
      <c r="I19" s="119" t="str">
        <f>IF('Formulaire 3_Durabilité'!I20="X","0","")</f>
        <v/>
      </c>
      <c r="J19" s="119">
        <f t="shared" si="0"/>
        <v>0</v>
      </c>
      <c r="K19" s="115">
        <f>'Formulaire 3_Durabilité'!J20</f>
        <v>0</v>
      </c>
      <c r="L19" s="144" t="s">
        <v>201</v>
      </c>
      <c r="M19" s="145"/>
      <c r="N19" s="145"/>
      <c r="O19" s="145"/>
      <c r="P19" s="145"/>
      <c r="Q19" s="146">
        <f t="shared" si="1"/>
        <v>0</v>
      </c>
      <c r="R19" s="111"/>
    </row>
    <row r="20" spans="1:18" x14ac:dyDescent="0.2">
      <c r="A20" s="96"/>
      <c r="B20" s="643"/>
      <c r="C20" s="600"/>
      <c r="D20" s="102" t="s">
        <v>202</v>
      </c>
      <c r="E20" s="114" t="str">
        <f>IF('Formulaire 3_Durabilité'!E21="X",1,"")</f>
        <v/>
      </c>
      <c r="F20" s="114" t="str">
        <f>IF('Formulaire 3_Durabilité'!F21="X",2,"")</f>
        <v/>
      </c>
      <c r="G20" s="114" t="str">
        <f>IF('Formulaire 3_Durabilité'!G21="X",3,"")</f>
        <v/>
      </c>
      <c r="H20" s="114" t="str">
        <f>IF('Formulaire 3_Durabilité'!H21="X","0","")</f>
        <v/>
      </c>
      <c r="I20" s="114" t="str">
        <f>IF('Formulaire 3_Durabilité'!I21="X","0","")</f>
        <v/>
      </c>
      <c r="J20" s="121">
        <f t="shared" si="0"/>
        <v>0</v>
      </c>
      <c r="K20" s="115">
        <f>'Formulaire 3_Durabilité'!J21</f>
        <v>0</v>
      </c>
      <c r="L20" s="102" t="s">
        <v>202</v>
      </c>
      <c r="M20" s="101"/>
      <c r="N20" s="101"/>
      <c r="O20" s="101"/>
      <c r="P20" s="101"/>
      <c r="Q20" s="121">
        <f t="shared" si="1"/>
        <v>0</v>
      </c>
      <c r="R20" s="111"/>
    </row>
    <row r="21" spans="1:18" x14ac:dyDescent="0.2">
      <c r="A21" s="96"/>
      <c r="B21" s="105"/>
      <c r="C21" s="106"/>
      <c r="D21" s="116" t="s">
        <v>216</v>
      </c>
      <c r="E21" s="114">
        <f>SUM(E5,E7,E9,E11,E13,E15,E17,E19)</f>
        <v>0</v>
      </c>
      <c r="F21" s="114">
        <f t="shared" ref="F21:I21" si="2">SUM(F5,F7,F9,F11,F13,F15,F17,F19)</f>
        <v>0</v>
      </c>
      <c r="G21" s="114">
        <f t="shared" si="2"/>
        <v>0</v>
      </c>
      <c r="H21" s="114">
        <f t="shared" si="2"/>
        <v>0</v>
      </c>
      <c r="I21" s="114">
        <f t="shared" si="2"/>
        <v>0</v>
      </c>
      <c r="J21" s="121">
        <f>SUM(E21:I21)</f>
        <v>0</v>
      </c>
      <c r="K21" s="112"/>
      <c r="L21" s="116" t="s">
        <v>216</v>
      </c>
      <c r="M21" s="114">
        <f>SUM(M5,M7,M9,M11,M13,M15,M17,M19)</f>
        <v>0</v>
      </c>
      <c r="N21" s="114">
        <f t="shared" ref="N21:P21" si="3">SUM(N5,N7,N9,N11,N13,N15,N17,N19)</f>
        <v>0</v>
      </c>
      <c r="O21" s="114">
        <f t="shared" si="3"/>
        <v>0</v>
      </c>
      <c r="P21" s="114">
        <f t="shared" si="3"/>
        <v>0</v>
      </c>
      <c r="Q21" s="114">
        <f t="shared" ref="Q21:Q22" si="4">SUM(M21:P21)</f>
        <v>0</v>
      </c>
      <c r="R21" s="113"/>
    </row>
    <row r="22" spans="1:18" x14ac:dyDescent="0.2">
      <c r="A22" s="96"/>
      <c r="B22" s="105"/>
      <c r="C22" s="106"/>
      <c r="D22" s="116" t="s">
        <v>217</v>
      </c>
      <c r="E22" s="114">
        <f>SUM(E6,E8,E10,E12,E14,E16,E18,E20)</f>
        <v>0</v>
      </c>
      <c r="F22" s="114">
        <f t="shared" ref="F22:I22" si="5">SUM(F6,F8,F10,F12,F14,F16,F18,F20)</f>
        <v>0</v>
      </c>
      <c r="G22" s="114">
        <f t="shared" si="5"/>
        <v>0</v>
      </c>
      <c r="H22" s="114">
        <f t="shared" si="5"/>
        <v>0</v>
      </c>
      <c r="I22" s="114">
        <f t="shared" si="5"/>
        <v>0</v>
      </c>
      <c r="J22" s="121">
        <f t="shared" si="0"/>
        <v>0</v>
      </c>
      <c r="K22" s="112"/>
      <c r="L22" s="116" t="s">
        <v>217</v>
      </c>
      <c r="M22" s="114">
        <f>SUM(M6,M8,M10,M12,M14,M16,M18,M20)</f>
        <v>0</v>
      </c>
      <c r="N22" s="114">
        <f t="shared" ref="N22:P22" si="6">SUM(N6,N8,N10,N12,N14,N16,N18,N20)</f>
        <v>0</v>
      </c>
      <c r="O22" s="114">
        <f t="shared" si="6"/>
        <v>0</v>
      </c>
      <c r="P22" s="114">
        <f t="shared" si="6"/>
        <v>0</v>
      </c>
      <c r="Q22" s="114">
        <f t="shared" si="4"/>
        <v>0</v>
      </c>
      <c r="R22" s="113"/>
    </row>
    <row r="23" spans="1:18" x14ac:dyDescent="0.2">
      <c r="B23" s="605" t="s">
        <v>210</v>
      </c>
      <c r="C23" s="637"/>
      <c r="D23" s="637"/>
      <c r="E23" s="637"/>
      <c r="F23" s="637"/>
      <c r="G23" s="637"/>
      <c r="H23" s="637"/>
      <c r="I23" s="637"/>
      <c r="J23" s="637"/>
      <c r="K23" s="638"/>
      <c r="L23" s="635" t="s">
        <v>210</v>
      </c>
      <c r="M23" s="636"/>
      <c r="N23" s="636"/>
      <c r="O23" s="636"/>
      <c r="P23" s="636"/>
      <c r="Q23" s="636"/>
      <c r="R23" s="636"/>
    </row>
    <row r="24" spans="1:18" x14ac:dyDescent="0.2">
      <c r="B24" s="639"/>
      <c r="C24" s="640"/>
      <c r="D24" s="629" t="s">
        <v>205</v>
      </c>
      <c r="E24" s="630"/>
      <c r="F24" s="630"/>
      <c r="G24" s="630"/>
      <c r="H24" s="631"/>
      <c r="I24" s="631"/>
      <c r="J24" s="632"/>
      <c r="K24" s="108" t="s">
        <v>174</v>
      </c>
      <c r="L24" s="627" t="s">
        <v>205</v>
      </c>
      <c r="M24" s="627"/>
      <c r="N24" s="627"/>
      <c r="O24" s="627"/>
      <c r="P24" s="628"/>
      <c r="Q24" s="137"/>
      <c r="R24" s="138" t="s">
        <v>174</v>
      </c>
    </row>
    <row r="25" spans="1:18" ht="22.5" x14ac:dyDescent="0.2">
      <c r="A25" s="96"/>
      <c r="B25" s="641"/>
      <c r="C25" s="642"/>
      <c r="D25" s="107"/>
      <c r="E25" s="104" t="s">
        <v>206</v>
      </c>
      <c r="F25" s="103" t="s">
        <v>207</v>
      </c>
      <c r="G25" s="104" t="s">
        <v>208</v>
      </c>
      <c r="H25" s="104" t="s">
        <v>203</v>
      </c>
      <c r="I25" s="104" t="s">
        <v>204</v>
      </c>
      <c r="J25" s="104" t="s">
        <v>219</v>
      </c>
      <c r="K25" s="109"/>
      <c r="L25" s="139"/>
      <c r="M25" s="140" t="s">
        <v>206</v>
      </c>
      <c r="N25" s="141" t="s">
        <v>207</v>
      </c>
      <c r="O25" s="140" t="s">
        <v>208</v>
      </c>
      <c r="P25" s="140" t="s">
        <v>203</v>
      </c>
      <c r="Q25" s="142" t="s">
        <v>219</v>
      </c>
      <c r="R25" s="143"/>
    </row>
    <row r="26" spans="1:18" ht="12.75" customHeight="1" x14ac:dyDescent="0.2">
      <c r="A26" s="96"/>
      <c r="B26" s="644" t="s">
        <v>185</v>
      </c>
      <c r="C26" s="601" t="s">
        <v>239</v>
      </c>
      <c r="D26" s="118" t="s">
        <v>201</v>
      </c>
      <c r="E26" s="119" t="str">
        <f>IF('Formulaire 3_Durabilité'!E25="X",1,"")</f>
        <v/>
      </c>
      <c r="F26" s="119" t="str">
        <f>IF('Formulaire 3_Durabilité'!F25="X",2,"")</f>
        <v/>
      </c>
      <c r="G26" s="119" t="str">
        <f>IF('Formulaire 3_Durabilité'!G25="X",3,"")</f>
        <v/>
      </c>
      <c r="H26" s="119" t="str">
        <f>IF('Formulaire 3_Durabilité'!H25="X",0,"")</f>
        <v/>
      </c>
      <c r="I26" s="119" t="str">
        <f>IF('Formulaire 3_Durabilité'!I25="X",0,"")</f>
        <v/>
      </c>
      <c r="J26" s="119">
        <f>SUM(E26:I26)</f>
        <v>0</v>
      </c>
      <c r="K26" s="115">
        <f>'Formulaire 3_Durabilité'!J25</f>
        <v>0</v>
      </c>
      <c r="L26" s="144" t="s">
        <v>201</v>
      </c>
      <c r="M26" s="145"/>
      <c r="N26" s="145"/>
      <c r="O26" s="145"/>
      <c r="P26" s="145"/>
      <c r="Q26" s="146">
        <f>SUM(M26:P26)</f>
        <v>0</v>
      </c>
      <c r="R26" s="111"/>
    </row>
    <row r="27" spans="1:18" x14ac:dyDescent="0.2">
      <c r="A27" s="96"/>
      <c r="B27" s="648"/>
      <c r="C27" s="601"/>
      <c r="D27" s="102" t="s">
        <v>202</v>
      </c>
      <c r="E27" s="121" t="str">
        <f>IF('Formulaire 3_Durabilité'!E26="X",1,"")</f>
        <v/>
      </c>
      <c r="F27" s="121" t="str">
        <f>IF('Formulaire 3_Durabilité'!F26="X",2,"")</f>
        <v/>
      </c>
      <c r="G27" s="121" t="str">
        <f>IF('Formulaire 3_Durabilité'!G26="X",3,"")</f>
        <v/>
      </c>
      <c r="H27" s="121" t="str">
        <f>IF('Formulaire 3_Durabilité'!H26="X",0,"")</f>
        <v/>
      </c>
      <c r="I27" s="207" t="str">
        <f>IF('Formulaire 3_Durabilité'!I26="X",0,"")</f>
        <v/>
      </c>
      <c r="J27" s="121">
        <f t="shared" ref="J27:J45" si="7">SUM(E27:I27)</f>
        <v>0</v>
      </c>
      <c r="K27" s="115">
        <f>'Formulaire 3_Durabilité'!J26</f>
        <v>0</v>
      </c>
      <c r="L27" s="102" t="s">
        <v>202</v>
      </c>
      <c r="M27" s="101"/>
      <c r="N27" s="101"/>
      <c r="O27" s="101"/>
      <c r="P27" s="101"/>
      <c r="Q27" s="121">
        <f t="shared" ref="Q27:Q43" si="8">SUM(M27:P27)</f>
        <v>0</v>
      </c>
      <c r="R27" s="111"/>
    </row>
    <row r="28" spans="1:18" ht="12.75" customHeight="1" x14ac:dyDescent="0.2">
      <c r="A28" s="96"/>
      <c r="B28" s="648"/>
      <c r="C28" s="601" t="s">
        <v>240</v>
      </c>
      <c r="D28" s="118" t="s">
        <v>201</v>
      </c>
      <c r="E28" s="119" t="str">
        <f>IF('Formulaire 3_Durabilité'!E27="X",1,"")</f>
        <v/>
      </c>
      <c r="F28" s="119" t="str">
        <f>IF('Formulaire 3_Durabilité'!F27="X",2,"")</f>
        <v/>
      </c>
      <c r="G28" s="119" t="str">
        <f>IF('Formulaire 3_Durabilité'!G27="X",3,"")</f>
        <v/>
      </c>
      <c r="H28" s="119" t="str">
        <f>IF('Formulaire 3_Durabilité'!H27="X",0,"")</f>
        <v/>
      </c>
      <c r="I28" s="119" t="str">
        <f>IF('Formulaire 3_Durabilité'!I27="X",0,"")</f>
        <v/>
      </c>
      <c r="J28" s="119">
        <f t="shared" si="7"/>
        <v>0</v>
      </c>
      <c r="K28" s="115">
        <f>'Formulaire 3_Durabilité'!J27</f>
        <v>0</v>
      </c>
      <c r="L28" s="144" t="s">
        <v>201</v>
      </c>
      <c r="M28" s="145"/>
      <c r="N28" s="145"/>
      <c r="O28" s="145"/>
      <c r="P28" s="145"/>
      <c r="Q28" s="146">
        <f t="shared" si="8"/>
        <v>0</v>
      </c>
      <c r="R28" s="111"/>
    </row>
    <row r="29" spans="1:18" x14ac:dyDescent="0.2">
      <c r="A29" s="96"/>
      <c r="B29" s="648"/>
      <c r="C29" s="601"/>
      <c r="D29" s="102" t="s">
        <v>202</v>
      </c>
      <c r="E29" s="121" t="str">
        <f>IF('Formulaire 3_Durabilité'!E28="X",1,"")</f>
        <v/>
      </c>
      <c r="F29" s="121" t="str">
        <f>IF('Formulaire 3_Durabilité'!F28="X",2,"")</f>
        <v/>
      </c>
      <c r="G29" s="121" t="str">
        <f>IF('Formulaire 3_Durabilité'!G28="X",3,"")</f>
        <v/>
      </c>
      <c r="H29" s="121" t="str">
        <f>IF('Formulaire 3_Durabilité'!H28="X",0,"")</f>
        <v/>
      </c>
      <c r="I29" s="207" t="str">
        <f>IF('Formulaire 3_Durabilité'!I28="X",0,"")</f>
        <v/>
      </c>
      <c r="J29" s="121">
        <f t="shared" si="7"/>
        <v>0</v>
      </c>
      <c r="K29" s="115">
        <f>'Formulaire 3_Durabilité'!J28</f>
        <v>0</v>
      </c>
      <c r="L29" s="102" t="s">
        <v>202</v>
      </c>
      <c r="M29" s="101"/>
      <c r="N29" s="101"/>
      <c r="O29" s="101"/>
      <c r="P29" s="101"/>
      <c r="Q29" s="121">
        <f t="shared" si="8"/>
        <v>0</v>
      </c>
      <c r="R29" s="111"/>
    </row>
    <row r="30" spans="1:18" ht="12.75" customHeight="1" x14ac:dyDescent="0.2">
      <c r="A30" s="96"/>
      <c r="B30" s="648"/>
      <c r="C30" s="601" t="s">
        <v>271</v>
      </c>
      <c r="D30" s="118" t="s">
        <v>201</v>
      </c>
      <c r="E30" s="119" t="str">
        <f>IF('Formulaire 3_Durabilité'!E29="X",1,"")</f>
        <v/>
      </c>
      <c r="F30" s="119" t="str">
        <f>IF('Formulaire 3_Durabilité'!F29="X",2,"")</f>
        <v/>
      </c>
      <c r="G30" s="119" t="str">
        <f>IF('Formulaire 3_Durabilité'!G29="X",3,"")</f>
        <v/>
      </c>
      <c r="H30" s="119" t="str">
        <f>IF('Formulaire 3_Durabilité'!H29="X",0,"")</f>
        <v/>
      </c>
      <c r="I30" s="119" t="str">
        <f>IF('Formulaire 3_Durabilité'!I29="X",0,"")</f>
        <v/>
      </c>
      <c r="J30" s="119">
        <f t="shared" si="7"/>
        <v>0</v>
      </c>
      <c r="K30" s="115">
        <f>'Formulaire 3_Durabilité'!J29</f>
        <v>0</v>
      </c>
      <c r="L30" s="144" t="s">
        <v>201</v>
      </c>
      <c r="M30" s="145"/>
      <c r="N30" s="145"/>
      <c r="O30" s="145"/>
      <c r="P30" s="145"/>
      <c r="Q30" s="146">
        <f t="shared" si="8"/>
        <v>0</v>
      </c>
      <c r="R30" s="111"/>
    </row>
    <row r="31" spans="1:18" x14ac:dyDescent="0.2">
      <c r="A31" s="96"/>
      <c r="B31" s="648"/>
      <c r="C31" s="601"/>
      <c r="D31" s="102" t="s">
        <v>202</v>
      </c>
      <c r="E31" s="121" t="str">
        <f>IF('Formulaire 3_Durabilité'!E30="X",1,"")</f>
        <v/>
      </c>
      <c r="F31" s="121" t="str">
        <f>IF('Formulaire 3_Durabilité'!F30="X",2,"")</f>
        <v/>
      </c>
      <c r="G31" s="121" t="str">
        <f>IF('Formulaire 3_Durabilité'!G30="X",3,"")</f>
        <v/>
      </c>
      <c r="H31" s="121" t="str">
        <f>IF('Formulaire 3_Durabilité'!H30="X",0,"")</f>
        <v/>
      </c>
      <c r="I31" s="207" t="str">
        <f>IF('Formulaire 3_Durabilité'!I30="X",0,"")</f>
        <v/>
      </c>
      <c r="J31" s="121">
        <f t="shared" si="7"/>
        <v>0</v>
      </c>
      <c r="K31" s="115">
        <f>'Formulaire 3_Durabilité'!J30</f>
        <v>0</v>
      </c>
      <c r="L31" s="102" t="s">
        <v>202</v>
      </c>
      <c r="M31" s="101"/>
      <c r="N31" s="101"/>
      <c r="O31" s="101"/>
      <c r="P31" s="101"/>
      <c r="Q31" s="121">
        <f t="shared" si="8"/>
        <v>0</v>
      </c>
      <c r="R31" s="111"/>
    </row>
    <row r="32" spans="1:18" ht="12.75" customHeight="1" x14ac:dyDescent="0.2">
      <c r="A32" s="96"/>
      <c r="B32" s="648"/>
      <c r="C32" s="601" t="s">
        <v>241</v>
      </c>
      <c r="D32" s="118" t="s">
        <v>201</v>
      </c>
      <c r="E32" s="119" t="str">
        <f>IF('Formulaire 3_Durabilité'!E31="X",1,"")</f>
        <v/>
      </c>
      <c r="F32" s="119" t="str">
        <f>IF('Formulaire 3_Durabilité'!F31="X",2,"")</f>
        <v/>
      </c>
      <c r="G32" s="119" t="str">
        <f>IF('Formulaire 3_Durabilité'!G31="X",3,"")</f>
        <v/>
      </c>
      <c r="H32" s="119" t="str">
        <f>IF('Formulaire 3_Durabilité'!H31="X",0,"")</f>
        <v/>
      </c>
      <c r="I32" s="119" t="str">
        <f>IF('Formulaire 3_Durabilité'!I31="X",0,"")</f>
        <v/>
      </c>
      <c r="J32" s="119">
        <f t="shared" si="7"/>
        <v>0</v>
      </c>
      <c r="K32" s="115">
        <f>'Formulaire 3_Durabilité'!J31</f>
        <v>0</v>
      </c>
      <c r="L32" s="144" t="s">
        <v>201</v>
      </c>
      <c r="M32" s="145"/>
      <c r="N32" s="145"/>
      <c r="O32" s="145"/>
      <c r="P32" s="145"/>
      <c r="Q32" s="146">
        <f t="shared" si="8"/>
        <v>0</v>
      </c>
      <c r="R32" s="111"/>
    </row>
    <row r="33" spans="1:18" x14ac:dyDescent="0.2">
      <c r="A33" s="96"/>
      <c r="B33" s="645"/>
      <c r="C33" s="601"/>
      <c r="D33" s="102" t="s">
        <v>202</v>
      </c>
      <c r="E33" s="121" t="str">
        <f>IF('Formulaire 3_Durabilité'!E32="X",1,"")</f>
        <v/>
      </c>
      <c r="F33" s="121" t="str">
        <f>IF('Formulaire 3_Durabilité'!F32="X",2,"")</f>
        <v/>
      </c>
      <c r="G33" s="121" t="str">
        <f>IF('Formulaire 3_Durabilité'!G32="X",3,"")</f>
        <v/>
      </c>
      <c r="H33" s="121" t="str">
        <f>IF('Formulaire 3_Durabilité'!H32="X",0,"")</f>
        <v/>
      </c>
      <c r="I33" s="207" t="str">
        <f>IF('Formulaire 3_Durabilité'!I32="X",0,"")</f>
        <v/>
      </c>
      <c r="J33" s="121">
        <f t="shared" si="7"/>
        <v>0</v>
      </c>
      <c r="K33" s="115">
        <f>'Formulaire 3_Durabilité'!J32</f>
        <v>0</v>
      </c>
      <c r="L33" s="102" t="s">
        <v>202</v>
      </c>
      <c r="M33" s="101"/>
      <c r="N33" s="101"/>
      <c r="O33" s="101"/>
      <c r="P33" s="101"/>
      <c r="Q33" s="121">
        <f t="shared" si="8"/>
        <v>0</v>
      </c>
      <c r="R33" s="111"/>
    </row>
    <row r="34" spans="1:18" ht="12.75" customHeight="1" x14ac:dyDescent="0.2">
      <c r="A34" s="96"/>
      <c r="B34" s="644" t="s">
        <v>186</v>
      </c>
      <c r="C34" s="601" t="s">
        <v>187</v>
      </c>
      <c r="D34" s="118" t="s">
        <v>201</v>
      </c>
      <c r="E34" s="119" t="str">
        <f>IF('Formulaire 3_Durabilité'!E33="X",1,"")</f>
        <v/>
      </c>
      <c r="F34" s="119" t="str">
        <f>IF('Formulaire 3_Durabilité'!F33="X",2,"")</f>
        <v/>
      </c>
      <c r="G34" s="119" t="str">
        <f>IF('Formulaire 3_Durabilité'!G33="X",3,"")</f>
        <v/>
      </c>
      <c r="H34" s="119" t="str">
        <f>IF('Formulaire 3_Durabilité'!H33="X",0,"")</f>
        <v/>
      </c>
      <c r="I34" s="119" t="str">
        <f>IF('Formulaire 3_Durabilité'!I33="X",0,"")</f>
        <v/>
      </c>
      <c r="J34" s="119">
        <f t="shared" si="7"/>
        <v>0</v>
      </c>
      <c r="K34" s="115">
        <f>'Formulaire 3_Durabilité'!J33</f>
        <v>0</v>
      </c>
      <c r="L34" s="144" t="s">
        <v>201</v>
      </c>
      <c r="M34" s="145"/>
      <c r="N34" s="145"/>
      <c r="O34" s="145"/>
      <c r="P34" s="145"/>
      <c r="Q34" s="146">
        <f t="shared" si="8"/>
        <v>0</v>
      </c>
      <c r="R34" s="111"/>
    </row>
    <row r="35" spans="1:18" x14ac:dyDescent="0.2">
      <c r="A35" s="96"/>
      <c r="B35" s="648"/>
      <c r="C35" s="601"/>
      <c r="D35" s="102" t="s">
        <v>202</v>
      </c>
      <c r="E35" s="121" t="str">
        <f>IF('Formulaire 3_Durabilité'!E34="X",1,"")</f>
        <v/>
      </c>
      <c r="F35" s="121" t="str">
        <f>IF('Formulaire 3_Durabilité'!F34="X",2,"")</f>
        <v/>
      </c>
      <c r="G35" s="121" t="str">
        <f>IF('Formulaire 3_Durabilité'!G34="X",3,"")</f>
        <v/>
      </c>
      <c r="H35" s="121" t="str">
        <f>IF('Formulaire 3_Durabilité'!H34="X",0,"")</f>
        <v/>
      </c>
      <c r="I35" s="207" t="str">
        <f>IF('Formulaire 3_Durabilité'!I34="X",0,"")</f>
        <v/>
      </c>
      <c r="J35" s="121">
        <f t="shared" si="7"/>
        <v>0</v>
      </c>
      <c r="K35" s="115">
        <f>'Formulaire 3_Durabilité'!J34</f>
        <v>0</v>
      </c>
      <c r="L35" s="102" t="s">
        <v>202</v>
      </c>
      <c r="M35" s="101"/>
      <c r="N35" s="101"/>
      <c r="O35" s="101"/>
      <c r="P35" s="101"/>
      <c r="Q35" s="121">
        <f t="shared" si="8"/>
        <v>0</v>
      </c>
      <c r="R35" s="111"/>
    </row>
    <row r="36" spans="1:18" ht="12.75" customHeight="1" x14ac:dyDescent="0.2">
      <c r="A36" s="96"/>
      <c r="B36" s="648"/>
      <c r="C36" s="601" t="s">
        <v>242</v>
      </c>
      <c r="D36" s="118" t="s">
        <v>201</v>
      </c>
      <c r="E36" s="119" t="str">
        <f>IF('Formulaire 3_Durabilité'!E35="X",1,"")</f>
        <v/>
      </c>
      <c r="F36" s="119" t="str">
        <f>IF('Formulaire 3_Durabilité'!F35="X",2,"")</f>
        <v/>
      </c>
      <c r="G36" s="119" t="str">
        <f>IF('Formulaire 3_Durabilité'!G35="X",3,"")</f>
        <v/>
      </c>
      <c r="H36" s="119" t="str">
        <f>IF('Formulaire 3_Durabilité'!H35="X",0,"")</f>
        <v/>
      </c>
      <c r="I36" s="119" t="str">
        <f>IF('Formulaire 3_Durabilité'!I35="X",0,"")</f>
        <v/>
      </c>
      <c r="J36" s="119">
        <f t="shared" si="7"/>
        <v>0</v>
      </c>
      <c r="K36" s="115">
        <f>'Formulaire 3_Durabilité'!J35</f>
        <v>0</v>
      </c>
      <c r="L36" s="144" t="s">
        <v>201</v>
      </c>
      <c r="M36" s="145"/>
      <c r="N36" s="145"/>
      <c r="O36" s="145"/>
      <c r="P36" s="145"/>
      <c r="Q36" s="146">
        <f t="shared" si="8"/>
        <v>0</v>
      </c>
      <c r="R36" s="111"/>
    </row>
    <row r="37" spans="1:18" x14ac:dyDescent="0.2">
      <c r="A37" s="96"/>
      <c r="B37" s="648"/>
      <c r="C37" s="601"/>
      <c r="D37" s="102" t="s">
        <v>202</v>
      </c>
      <c r="E37" s="121" t="str">
        <f>IF('Formulaire 3_Durabilité'!E36="X",1,"")</f>
        <v/>
      </c>
      <c r="F37" s="121" t="str">
        <f>IF('Formulaire 3_Durabilité'!F36="X",2,"")</f>
        <v/>
      </c>
      <c r="G37" s="121" t="str">
        <f>IF('Formulaire 3_Durabilité'!G36="X",3,"")</f>
        <v/>
      </c>
      <c r="H37" s="121" t="str">
        <f>IF('Formulaire 3_Durabilité'!H36="X",0,"")</f>
        <v/>
      </c>
      <c r="I37" s="207" t="str">
        <f>IF('Formulaire 3_Durabilité'!I36="X",0,"")</f>
        <v/>
      </c>
      <c r="J37" s="121">
        <f t="shared" si="7"/>
        <v>0</v>
      </c>
      <c r="K37" s="115">
        <f>'Formulaire 3_Durabilité'!J36</f>
        <v>0</v>
      </c>
      <c r="L37" s="102" t="s">
        <v>202</v>
      </c>
      <c r="M37" s="101"/>
      <c r="N37" s="101"/>
      <c r="O37" s="101"/>
      <c r="P37" s="101"/>
      <c r="Q37" s="121">
        <f t="shared" si="8"/>
        <v>0</v>
      </c>
      <c r="R37" s="111"/>
    </row>
    <row r="38" spans="1:18" ht="12.75" customHeight="1" x14ac:dyDescent="0.2">
      <c r="A38" s="96"/>
      <c r="B38" s="644" t="s">
        <v>188</v>
      </c>
      <c r="C38" s="601" t="s">
        <v>243</v>
      </c>
      <c r="D38" s="118" t="s">
        <v>201</v>
      </c>
      <c r="E38" s="119" t="str">
        <f>IF('Formulaire 3_Durabilité'!E37="X",1,"")</f>
        <v/>
      </c>
      <c r="F38" s="119" t="str">
        <f>IF('Formulaire 3_Durabilité'!F37="X",2,"")</f>
        <v/>
      </c>
      <c r="G38" s="119" t="str">
        <f>IF('Formulaire 3_Durabilité'!G37="X",3,"")</f>
        <v/>
      </c>
      <c r="H38" s="119" t="str">
        <f>IF('Formulaire 3_Durabilité'!H37="X",0,"")</f>
        <v/>
      </c>
      <c r="I38" s="119" t="str">
        <f>IF('Formulaire 3_Durabilité'!I37="X",0,"")</f>
        <v/>
      </c>
      <c r="J38" s="119">
        <f t="shared" si="7"/>
        <v>0</v>
      </c>
      <c r="K38" s="115">
        <f>'Formulaire 3_Durabilité'!J37</f>
        <v>0</v>
      </c>
      <c r="L38" s="144" t="s">
        <v>201</v>
      </c>
      <c r="M38" s="145"/>
      <c r="N38" s="145"/>
      <c r="O38" s="145"/>
      <c r="P38" s="145"/>
      <c r="Q38" s="146">
        <f t="shared" si="8"/>
        <v>0</v>
      </c>
      <c r="R38" s="111"/>
    </row>
    <row r="39" spans="1:18" x14ac:dyDescent="0.2">
      <c r="A39" s="96"/>
      <c r="B39" s="645"/>
      <c r="C39" s="601"/>
      <c r="D39" s="102" t="s">
        <v>202</v>
      </c>
      <c r="E39" s="121" t="str">
        <f>IF('Formulaire 3_Durabilité'!E38="X",1,"")</f>
        <v/>
      </c>
      <c r="F39" s="121" t="str">
        <f>IF('Formulaire 3_Durabilité'!F38="X",2,"")</f>
        <v/>
      </c>
      <c r="G39" s="121" t="str">
        <f>IF('Formulaire 3_Durabilité'!G38="X",3,"")</f>
        <v/>
      </c>
      <c r="H39" s="121" t="str">
        <f>IF('Formulaire 3_Durabilité'!H38="X",0,"")</f>
        <v/>
      </c>
      <c r="I39" s="207" t="str">
        <f>IF('Formulaire 3_Durabilité'!I38="X",0,"")</f>
        <v/>
      </c>
      <c r="J39" s="121">
        <f t="shared" si="7"/>
        <v>0</v>
      </c>
      <c r="K39" s="115">
        <f>'Formulaire 3_Durabilité'!J38</f>
        <v>0</v>
      </c>
      <c r="L39" s="102" t="s">
        <v>202</v>
      </c>
      <c r="M39" s="101"/>
      <c r="N39" s="101"/>
      <c r="O39" s="101"/>
      <c r="P39" s="101"/>
      <c r="Q39" s="121">
        <f t="shared" si="8"/>
        <v>0</v>
      </c>
      <c r="R39" s="111"/>
    </row>
    <row r="40" spans="1:18" ht="12.75" customHeight="1" x14ac:dyDescent="0.2">
      <c r="A40" s="96"/>
      <c r="B40" s="644" t="s">
        <v>189</v>
      </c>
      <c r="C40" s="601" t="s">
        <v>212</v>
      </c>
      <c r="D40" s="118" t="s">
        <v>201</v>
      </c>
      <c r="E40" s="119" t="str">
        <f>IF('Formulaire 3_Durabilité'!E39="X",1,"")</f>
        <v/>
      </c>
      <c r="F40" s="119" t="str">
        <f>IF('Formulaire 3_Durabilité'!F39="X",2,"")</f>
        <v/>
      </c>
      <c r="G40" s="119" t="str">
        <f>IF('Formulaire 3_Durabilité'!G39="X",3,"")</f>
        <v/>
      </c>
      <c r="H40" s="119" t="str">
        <f>IF('Formulaire 3_Durabilité'!H39="X",0,"")</f>
        <v/>
      </c>
      <c r="I40" s="119" t="str">
        <f>IF('Formulaire 3_Durabilité'!I39="X",0,"")</f>
        <v/>
      </c>
      <c r="J40" s="119">
        <f t="shared" si="7"/>
        <v>0</v>
      </c>
      <c r="K40" s="115">
        <f>'Formulaire 3_Durabilité'!J39</f>
        <v>0</v>
      </c>
      <c r="L40" s="144" t="s">
        <v>201</v>
      </c>
      <c r="M40" s="145"/>
      <c r="N40" s="145"/>
      <c r="O40" s="145"/>
      <c r="P40" s="145"/>
      <c r="Q40" s="146">
        <f t="shared" si="8"/>
        <v>0</v>
      </c>
      <c r="R40" s="111"/>
    </row>
    <row r="41" spans="1:18" x14ac:dyDescent="0.2">
      <c r="A41" s="96"/>
      <c r="B41" s="645"/>
      <c r="C41" s="601"/>
      <c r="D41" s="102" t="s">
        <v>202</v>
      </c>
      <c r="E41" s="121" t="str">
        <f>IF('Formulaire 3_Durabilité'!E40="X",1,"")</f>
        <v/>
      </c>
      <c r="F41" s="121" t="str">
        <f>IF('Formulaire 3_Durabilité'!F40="X",2,"")</f>
        <v/>
      </c>
      <c r="G41" s="121" t="str">
        <f>IF('Formulaire 3_Durabilité'!G40="X",3,"")</f>
        <v/>
      </c>
      <c r="H41" s="121" t="str">
        <f>IF('Formulaire 3_Durabilité'!H40="X",0,"")</f>
        <v/>
      </c>
      <c r="I41" s="207" t="str">
        <f>IF('Formulaire 3_Durabilité'!I40="X",0,"")</f>
        <v/>
      </c>
      <c r="J41" s="121">
        <f t="shared" si="7"/>
        <v>0</v>
      </c>
      <c r="K41" s="115">
        <f>'Formulaire 3_Durabilité'!J40</f>
        <v>0</v>
      </c>
      <c r="L41" s="102" t="s">
        <v>202</v>
      </c>
      <c r="M41" s="101"/>
      <c r="N41" s="101"/>
      <c r="O41" s="101"/>
      <c r="P41" s="101"/>
      <c r="Q41" s="121">
        <f t="shared" si="8"/>
        <v>0</v>
      </c>
      <c r="R41" s="111"/>
    </row>
    <row r="42" spans="1:18" ht="12.75" customHeight="1" x14ac:dyDescent="0.2">
      <c r="A42" s="96"/>
      <c r="B42" s="644" t="s">
        <v>190</v>
      </c>
      <c r="C42" s="601" t="s">
        <v>244</v>
      </c>
      <c r="D42" s="118" t="s">
        <v>201</v>
      </c>
      <c r="E42" s="119" t="str">
        <f>IF('Formulaire 3_Durabilité'!E41="X",1,"")</f>
        <v/>
      </c>
      <c r="F42" s="119" t="str">
        <f>IF('Formulaire 3_Durabilité'!F41="X",2,"")</f>
        <v/>
      </c>
      <c r="G42" s="119" t="str">
        <f>IF('Formulaire 3_Durabilité'!G41="X",3,"")</f>
        <v/>
      </c>
      <c r="H42" s="119" t="str">
        <f>IF('Formulaire 3_Durabilité'!H41="X",0,"")</f>
        <v/>
      </c>
      <c r="I42" s="119" t="str">
        <f>IF('Formulaire 3_Durabilité'!I41="X",0,"")</f>
        <v/>
      </c>
      <c r="J42" s="119">
        <f t="shared" si="7"/>
        <v>0</v>
      </c>
      <c r="K42" s="115">
        <f>'Formulaire 3_Durabilité'!J41</f>
        <v>0</v>
      </c>
      <c r="L42" s="144" t="s">
        <v>201</v>
      </c>
      <c r="M42" s="145"/>
      <c r="N42" s="145"/>
      <c r="O42" s="145"/>
      <c r="P42" s="145"/>
      <c r="Q42" s="146">
        <f t="shared" si="8"/>
        <v>0</v>
      </c>
      <c r="R42" s="111"/>
    </row>
    <row r="43" spans="1:18" x14ac:dyDescent="0.2">
      <c r="A43" s="96"/>
      <c r="B43" s="645"/>
      <c r="C43" s="601"/>
      <c r="D43" s="102" t="s">
        <v>202</v>
      </c>
      <c r="E43" s="121" t="str">
        <f>IF('Formulaire 3_Durabilité'!E42="X",1,"")</f>
        <v/>
      </c>
      <c r="F43" s="121" t="str">
        <f>IF('Formulaire 3_Durabilité'!F42="X",2,"")</f>
        <v/>
      </c>
      <c r="G43" s="121" t="str">
        <f>IF('Formulaire 3_Durabilité'!G42="X",3,"")</f>
        <v/>
      </c>
      <c r="H43" s="121" t="str">
        <f>IF('Formulaire 3_Durabilité'!H42="X",0,"")</f>
        <v/>
      </c>
      <c r="I43" s="207" t="str">
        <f>IF('Formulaire 3_Durabilité'!I42="X",0,"")</f>
        <v/>
      </c>
      <c r="J43" s="121">
        <f t="shared" si="7"/>
        <v>0</v>
      </c>
      <c r="K43" s="115">
        <f>'Formulaire 3_Durabilité'!J42</f>
        <v>0</v>
      </c>
      <c r="L43" s="102" t="s">
        <v>202</v>
      </c>
      <c r="M43" s="101"/>
      <c r="N43" s="101"/>
      <c r="O43" s="101"/>
      <c r="P43" s="101"/>
      <c r="Q43" s="121">
        <f t="shared" si="8"/>
        <v>0</v>
      </c>
      <c r="R43" s="111"/>
    </row>
    <row r="44" spans="1:18" x14ac:dyDescent="0.2">
      <c r="A44" s="96"/>
      <c r="B44" s="105"/>
      <c r="C44" s="106"/>
      <c r="D44" s="116" t="s">
        <v>216</v>
      </c>
      <c r="E44" s="114">
        <f>SUM(E26,E28,E30,E32,E34,E36,E38,E40,E42)</f>
        <v>0</v>
      </c>
      <c r="F44" s="114">
        <f t="shared" ref="F44:I44" si="9">SUM(F26,F28,F30,F32,F34,F36,F38,F40,F42)</f>
        <v>0</v>
      </c>
      <c r="G44" s="114">
        <f t="shared" si="9"/>
        <v>0</v>
      </c>
      <c r="H44" s="114">
        <f t="shared" si="9"/>
        <v>0</v>
      </c>
      <c r="I44" s="114">
        <f t="shared" si="9"/>
        <v>0</v>
      </c>
      <c r="J44" s="121">
        <f t="shared" si="7"/>
        <v>0</v>
      </c>
      <c r="K44" s="117"/>
      <c r="L44" s="116" t="s">
        <v>216</v>
      </c>
      <c r="M44" s="114">
        <f>SUM(M26,M28,M30,M32,M34,M36,M38,M40,M42)</f>
        <v>0</v>
      </c>
      <c r="N44" s="114">
        <f t="shared" ref="N44:P44" si="10">SUM(N26,N28,N30,N32,N34,N36,N38,N40,N42)</f>
        <v>0</v>
      </c>
      <c r="O44" s="114">
        <f t="shared" si="10"/>
        <v>0</v>
      </c>
      <c r="P44" s="114">
        <f t="shared" si="10"/>
        <v>0</v>
      </c>
      <c r="Q44" s="121">
        <f t="shared" ref="Q44:Q45" si="11">SUM(M44:P44)</f>
        <v>0</v>
      </c>
      <c r="R44" s="113"/>
    </row>
    <row r="45" spans="1:18" x14ac:dyDescent="0.2">
      <c r="A45" s="96"/>
      <c r="B45" s="105"/>
      <c r="C45" s="106"/>
      <c r="D45" s="116" t="s">
        <v>217</v>
      </c>
      <c r="E45" s="114">
        <f>SUM(E27,E29,E31,E33,E35,E37,E39,E41,E43)</f>
        <v>0</v>
      </c>
      <c r="F45" s="114">
        <f t="shared" ref="F45:I45" si="12">SUM(F27,F29,F31,F33,F35,F37,F39,F41,F43)</f>
        <v>0</v>
      </c>
      <c r="G45" s="114">
        <f t="shared" si="12"/>
        <v>0</v>
      </c>
      <c r="H45" s="114">
        <f t="shared" si="12"/>
        <v>0</v>
      </c>
      <c r="I45" s="114">
        <f t="shared" si="12"/>
        <v>0</v>
      </c>
      <c r="J45" s="121">
        <f t="shared" si="7"/>
        <v>0</v>
      </c>
      <c r="K45" s="117"/>
      <c r="L45" s="116" t="s">
        <v>217</v>
      </c>
      <c r="M45" s="114">
        <f>SUM(M27,M29,M31,M33,M35,M37,M39,M41,M43)</f>
        <v>0</v>
      </c>
      <c r="N45" s="114">
        <f t="shared" ref="N45:P45" si="13">SUM(N27,N29,N31,N33,N35,N37,N39,N41,N43)</f>
        <v>0</v>
      </c>
      <c r="O45" s="114">
        <f t="shared" si="13"/>
        <v>0</v>
      </c>
      <c r="P45" s="114">
        <f t="shared" si="13"/>
        <v>0</v>
      </c>
      <c r="Q45" s="121">
        <f t="shared" si="11"/>
        <v>0</v>
      </c>
      <c r="R45" s="113"/>
    </row>
    <row r="46" spans="1:18" s="95" customFormat="1" ht="18" x14ac:dyDescent="0.2">
      <c r="A46" s="100"/>
      <c r="B46" s="605" t="s">
        <v>213</v>
      </c>
      <c r="C46" s="637"/>
      <c r="D46" s="637"/>
      <c r="E46" s="637"/>
      <c r="F46" s="637"/>
      <c r="G46" s="637"/>
      <c r="H46" s="637"/>
      <c r="I46" s="637"/>
      <c r="J46" s="637"/>
      <c r="K46" s="638"/>
      <c r="L46" s="635" t="s">
        <v>213</v>
      </c>
      <c r="M46" s="636"/>
      <c r="N46" s="636"/>
      <c r="O46" s="636"/>
      <c r="P46" s="636"/>
      <c r="Q46" s="636"/>
      <c r="R46" s="636"/>
    </row>
    <row r="47" spans="1:18" x14ac:dyDescent="0.2">
      <c r="A47" s="96"/>
      <c r="B47" s="639"/>
      <c r="C47" s="640"/>
      <c r="D47" s="629" t="s">
        <v>205</v>
      </c>
      <c r="E47" s="630"/>
      <c r="F47" s="630"/>
      <c r="G47" s="630"/>
      <c r="H47" s="631"/>
      <c r="I47" s="631"/>
      <c r="J47" s="632"/>
      <c r="K47" s="108" t="s">
        <v>174</v>
      </c>
      <c r="L47" s="627" t="s">
        <v>205</v>
      </c>
      <c r="M47" s="627"/>
      <c r="N47" s="627"/>
      <c r="O47" s="627"/>
      <c r="P47" s="628"/>
      <c r="Q47" s="137"/>
      <c r="R47" s="138" t="s">
        <v>174</v>
      </c>
    </row>
    <row r="48" spans="1:18" ht="22.5" x14ac:dyDescent="0.2">
      <c r="B48" s="641"/>
      <c r="C48" s="642"/>
      <c r="D48" s="107"/>
      <c r="E48" s="104" t="s">
        <v>206</v>
      </c>
      <c r="F48" s="103" t="s">
        <v>207</v>
      </c>
      <c r="G48" s="104" t="s">
        <v>208</v>
      </c>
      <c r="H48" s="104" t="s">
        <v>203</v>
      </c>
      <c r="I48" s="104" t="s">
        <v>204</v>
      </c>
      <c r="J48" s="104" t="s">
        <v>219</v>
      </c>
      <c r="K48" s="109"/>
      <c r="L48" s="139"/>
      <c r="M48" s="140" t="s">
        <v>206</v>
      </c>
      <c r="N48" s="141" t="s">
        <v>207</v>
      </c>
      <c r="O48" s="140" t="s">
        <v>208</v>
      </c>
      <c r="P48" s="140" t="s">
        <v>203</v>
      </c>
      <c r="Q48" s="142" t="s">
        <v>219</v>
      </c>
      <c r="R48" s="143"/>
    </row>
    <row r="49" spans="1:18" ht="12.75" customHeight="1" x14ac:dyDescent="0.2">
      <c r="A49" s="96"/>
      <c r="B49" s="644" t="s">
        <v>192</v>
      </c>
      <c r="C49" s="601" t="s">
        <v>193</v>
      </c>
      <c r="D49" s="118" t="s">
        <v>201</v>
      </c>
      <c r="E49" s="135" t="str">
        <f>IF('Formulaire 3_Durabilité'!E46="X",1,"")</f>
        <v/>
      </c>
      <c r="F49" s="135" t="str">
        <f>IF('Formulaire 3_Durabilité'!F46="X",2,"")</f>
        <v/>
      </c>
      <c r="G49" s="135" t="str">
        <f>IF('Formulaire 3_Durabilité'!G46="X",3,"")</f>
        <v/>
      </c>
      <c r="H49" s="135" t="str">
        <f>IF('Formulaire 3_Durabilité'!H46="X",0,"")</f>
        <v/>
      </c>
      <c r="I49" s="135" t="str">
        <f>IF('Formulaire 3_Durabilité'!I46="X","","")</f>
        <v/>
      </c>
      <c r="J49" s="135">
        <f>SUM(E49:I49)</f>
        <v>0</v>
      </c>
      <c r="K49" s="115">
        <f>'Formulaire 3_Durabilité'!J46</f>
        <v>0</v>
      </c>
      <c r="L49" s="144" t="s">
        <v>201</v>
      </c>
      <c r="M49" s="145"/>
      <c r="N49" s="145"/>
      <c r="O49" s="145"/>
      <c r="P49" s="145"/>
      <c r="Q49" s="146">
        <f>SUM(M49:P49)</f>
        <v>0</v>
      </c>
      <c r="R49" s="111"/>
    </row>
    <row r="50" spans="1:18" x14ac:dyDescent="0.2">
      <c r="A50" s="96"/>
      <c r="B50" s="645"/>
      <c r="C50" s="601"/>
      <c r="D50" s="102" t="s">
        <v>202</v>
      </c>
      <c r="E50" s="136" t="str">
        <f>IF('Formulaire 3_Durabilité'!E47="X",1,"")</f>
        <v/>
      </c>
      <c r="F50" s="136" t="str">
        <f>IF('Formulaire 3_Durabilité'!F47="X",2,"")</f>
        <v/>
      </c>
      <c r="G50" s="136" t="str">
        <f>IF('Formulaire 3_Durabilité'!G47="X",3,"")</f>
        <v/>
      </c>
      <c r="H50" s="136" t="str">
        <f>IF('Formulaire 3_Durabilité'!H47="X",0,"")</f>
        <v/>
      </c>
      <c r="I50" s="136" t="str">
        <f>IF('Formulaire 3_Durabilité'!I47="X","","")</f>
        <v/>
      </c>
      <c r="J50" s="136">
        <f t="shared" ref="J50:J70" si="14">SUM(E50:I50)</f>
        <v>0</v>
      </c>
      <c r="K50" s="115">
        <f>'Formulaire 3_Durabilité'!J47</f>
        <v>0</v>
      </c>
      <c r="L50" s="102" t="s">
        <v>202</v>
      </c>
      <c r="M50" s="101"/>
      <c r="N50" s="101"/>
      <c r="O50" s="101"/>
      <c r="P50" s="101"/>
      <c r="Q50" s="121">
        <f t="shared" ref="Q50:Q68" si="15">SUM(M50:P50)</f>
        <v>0</v>
      </c>
      <c r="R50" s="111"/>
    </row>
    <row r="51" spans="1:18" ht="12.75" customHeight="1" x14ac:dyDescent="0.2">
      <c r="A51" s="96"/>
      <c r="B51" s="644" t="s">
        <v>194</v>
      </c>
      <c r="C51" s="601" t="s">
        <v>245</v>
      </c>
      <c r="D51" s="118" t="s">
        <v>201</v>
      </c>
      <c r="E51" s="135" t="str">
        <f>IF('Formulaire 3_Durabilité'!E48="X",1,"")</f>
        <v/>
      </c>
      <c r="F51" s="135" t="str">
        <f>IF('Formulaire 3_Durabilité'!F48="X",2,"")</f>
        <v/>
      </c>
      <c r="G51" s="135" t="str">
        <f>IF('Formulaire 3_Durabilité'!G48="X",3,"")</f>
        <v/>
      </c>
      <c r="H51" s="135" t="str">
        <f>IF('Formulaire 3_Durabilité'!H48="X",0,"")</f>
        <v/>
      </c>
      <c r="I51" s="135" t="str">
        <f>IF('Formulaire 3_Durabilité'!I48="X","","")</f>
        <v/>
      </c>
      <c r="J51" s="135">
        <f t="shared" si="14"/>
        <v>0</v>
      </c>
      <c r="K51" s="115">
        <f>'Formulaire 3_Durabilité'!J48</f>
        <v>0</v>
      </c>
      <c r="L51" s="144" t="s">
        <v>201</v>
      </c>
      <c r="M51" s="145"/>
      <c r="N51" s="145"/>
      <c r="O51" s="145"/>
      <c r="P51" s="145"/>
      <c r="Q51" s="146">
        <f t="shared" si="15"/>
        <v>0</v>
      </c>
      <c r="R51" s="111"/>
    </row>
    <row r="52" spans="1:18" x14ac:dyDescent="0.2">
      <c r="A52" s="96"/>
      <c r="B52" s="645"/>
      <c r="C52" s="601"/>
      <c r="D52" s="102" t="s">
        <v>202</v>
      </c>
      <c r="E52" s="136" t="str">
        <f>IF('Formulaire 3_Durabilité'!E49="X",1,"")</f>
        <v/>
      </c>
      <c r="F52" s="136" t="str">
        <f>IF('Formulaire 3_Durabilité'!F49="X",2,"")</f>
        <v/>
      </c>
      <c r="G52" s="136" t="str">
        <f>IF('Formulaire 3_Durabilité'!G49="X",3,"")</f>
        <v/>
      </c>
      <c r="H52" s="136" t="str">
        <f>IF('Formulaire 3_Durabilité'!H49="X",0,"")</f>
        <v/>
      </c>
      <c r="I52" s="136" t="str">
        <f>IF('Formulaire 3_Durabilité'!I49="X","","")</f>
        <v/>
      </c>
      <c r="J52" s="136">
        <f t="shared" si="14"/>
        <v>0</v>
      </c>
      <c r="K52" s="115">
        <f>'Formulaire 3_Durabilité'!J49</f>
        <v>0</v>
      </c>
      <c r="L52" s="102" t="s">
        <v>202</v>
      </c>
      <c r="M52" s="101"/>
      <c r="N52" s="101"/>
      <c r="O52" s="101"/>
      <c r="P52" s="101"/>
      <c r="Q52" s="121">
        <f t="shared" si="15"/>
        <v>0</v>
      </c>
      <c r="R52" s="111"/>
    </row>
    <row r="53" spans="1:18" ht="12.75" customHeight="1" x14ac:dyDescent="0.2">
      <c r="A53" s="96"/>
      <c r="B53" s="644" t="s">
        <v>195</v>
      </c>
      <c r="C53" s="601" t="s">
        <v>246</v>
      </c>
      <c r="D53" s="118" t="s">
        <v>201</v>
      </c>
      <c r="E53" s="135" t="str">
        <f>IF('Formulaire 3_Durabilité'!E50="X",1,"")</f>
        <v/>
      </c>
      <c r="F53" s="135" t="str">
        <f>IF('Formulaire 3_Durabilité'!F50="X",2,"")</f>
        <v/>
      </c>
      <c r="G53" s="135" t="str">
        <f>IF('Formulaire 3_Durabilité'!G50="X",3,"")</f>
        <v/>
      </c>
      <c r="H53" s="135" t="str">
        <f>IF('Formulaire 3_Durabilité'!H50="X",0,"")</f>
        <v/>
      </c>
      <c r="I53" s="135" t="str">
        <f>IF('Formulaire 3_Durabilité'!I50="X","","")</f>
        <v/>
      </c>
      <c r="J53" s="135">
        <f t="shared" si="14"/>
        <v>0</v>
      </c>
      <c r="K53" s="115">
        <f>'Formulaire 3_Durabilité'!J50</f>
        <v>0</v>
      </c>
      <c r="L53" s="144" t="s">
        <v>201</v>
      </c>
      <c r="M53" s="145"/>
      <c r="N53" s="145"/>
      <c r="O53" s="145"/>
      <c r="P53" s="145"/>
      <c r="Q53" s="146">
        <f t="shared" si="15"/>
        <v>0</v>
      </c>
      <c r="R53" s="111"/>
    </row>
    <row r="54" spans="1:18" x14ac:dyDescent="0.2">
      <c r="A54" s="96"/>
      <c r="B54" s="648"/>
      <c r="C54" s="601"/>
      <c r="D54" s="102" t="s">
        <v>202</v>
      </c>
      <c r="E54" s="136" t="str">
        <f>IF('Formulaire 3_Durabilité'!E51="X",1,"")</f>
        <v/>
      </c>
      <c r="F54" s="136" t="str">
        <f>IF('Formulaire 3_Durabilité'!F51="X",2,"")</f>
        <v/>
      </c>
      <c r="G54" s="136" t="str">
        <f>IF('Formulaire 3_Durabilité'!G51="X",3,"")</f>
        <v/>
      </c>
      <c r="H54" s="136" t="str">
        <f>IF('Formulaire 3_Durabilité'!H51="X",0,"")</f>
        <v/>
      </c>
      <c r="I54" s="136" t="str">
        <f>IF('Formulaire 3_Durabilité'!I51="X","","")</f>
        <v/>
      </c>
      <c r="J54" s="136">
        <f t="shared" si="14"/>
        <v>0</v>
      </c>
      <c r="K54" s="115">
        <f>'Formulaire 3_Durabilité'!J51</f>
        <v>0</v>
      </c>
      <c r="L54" s="102" t="s">
        <v>202</v>
      </c>
      <c r="M54" s="101"/>
      <c r="N54" s="101"/>
      <c r="O54" s="101"/>
      <c r="P54" s="101"/>
      <c r="Q54" s="121">
        <f t="shared" si="15"/>
        <v>0</v>
      </c>
      <c r="R54" s="111"/>
    </row>
    <row r="55" spans="1:18" ht="12.75" customHeight="1" x14ac:dyDescent="0.2">
      <c r="A55" s="96"/>
      <c r="B55" s="648"/>
      <c r="C55" s="601" t="s">
        <v>273</v>
      </c>
      <c r="D55" s="118" t="s">
        <v>201</v>
      </c>
      <c r="E55" s="135" t="str">
        <f>IF('Formulaire 3_Durabilité'!E52="X",1,"")</f>
        <v/>
      </c>
      <c r="F55" s="135" t="str">
        <f>IF('Formulaire 3_Durabilité'!F52="X",2,"")</f>
        <v/>
      </c>
      <c r="G55" s="135" t="str">
        <f>IF('Formulaire 3_Durabilité'!G52="X",3,"")</f>
        <v/>
      </c>
      <c r="H55" s="135" t="str">
        <f>IF('Formulaire 3_Durabilité'!H52="X",0,"")</f>
        <v/>
      </c>
      <c r="I55" s="135" t="str">
        <f>IF('Formulaire 3_Durabilité'!I52="X","","")</f>
        <v/>
      </c>
      <c r="J55" s="135">
        <f t="shared" si="14"/>
        <v>0</v>
      </c>
      <c r="K55" s="115">
        <f>'Formulaire 3_Durabilité'!J52</f>
        <v>0</v>
      </c>
      <c r="L55" s="144" t="s">
        <v>201</v>
      </c>
      <c r="M55" s="145"/>
      <c r="N55" s="145"/>
      <c r="O55" s="145"/>
      <c r="P55" s="145"/>
      <c r="Q55" s="146">
        <f t="shared" si="15"/>
        <v>0</v>
      </c>
      <c r="R55" s="111"/>
    </row>
    <row r="56" spans="1:18" x14ac:dyDescent="0.2">
      <c r="A56" s="96"/>
      <c r="B56" s="645"/>
      <c r="C56" s="601"/>
      <c r="D56" s="102" t="s">
        <v>202</v>
      </c>
      <c r="E56" s="136" t="str">
        <f>IF('Formulaire 3_Durabilité'!E53="X",1,"")</f>
        <v/>
      </c>
      <c r="F56" s="136" t="str">
        <f>IF('Formulaire 3_Durabilité'!F53="X",2,"")</f>
        <v/>
      </c>
      <c r="G56" s="136" t="str">
        <f>IF('Formulaire 3_Durabilité'!G53="X",3,"")</f>
        <v/>
      </c>
      <c r="H56" s="136" t="str">
        <f>IF('Formulaire 3_Durabilité'!H53="X",0,"")</f>
        <v/>
      </c>
      <c r="I56" s="136" t="str">
        <f>IF('Formulaire 3_Durabilité'!I53="X","","")</f>
        <v/>
      </c>
      <c r="J56" s="136">
        <f t="shared" si="14"/>
        <v>0</v>
      </c>
      <c r="K56" s="115">
        <f>'Formulaire 3_Durabilité'!J53</f>
        <v>0</v>
      </c>
      <c r="L56" s="102" t="s">
        <v>202</v>
      </c>
      <c r="M56" s="101"/>
      <c r="N56" s="101"/>
      <c r="O56" s="101"/>
      <c r="P56" s="101"/>
      <c r="Q56" s="121">
        <f t="shared" si="15"/>
        <v>0</v>
      </c>
      <c r="R56" s="111"/>
    </row>
    <row r="57" spans="1:18" ht="12.75" customHeight="1" x14ac:dyDescent="0.2">
      <c r="A57" s="96"/>
      <c r="B57" s="644" t="s">
        <v>196</v>
      </c>
      <c r="C57" s="601" t="s">
        <v>247</v>
      </c>
      <c r="D57" s="118" t="s">
        <v>201</v>
      </c>
      <c r="E57" s="135" t="str">
        <f>IF('Formulaire 3_Durabilité'!E54="X",1,"")</f>
        <v/>
      </c>
      <c r="F57" s="135" t="str">
        <f>IF('Formulaire 3_Durabilité'!F54="X",2,"")</f>
        <v/>
      </c>
      <c r="G57" s="135" t="str">
        <f>IF('Formulaire 3_Durabilité'!G54="X",3,"")</f>
        <v/>
      </c>
      <c r="H57" s="135" t="str">
        <f>IF('Formulaire 3_Durabilité'!H54="X",0,"")</f>
        <v/>
      </c>
      <c r="I57" s="135" t="str">
        <f>IF('Formulaire 3_Durabilité'!I54="X","","")</f>
        <v/>
      </c>
      <c r="J57" s="135">
        <f t="shared" si="14"/>
        <v>0</v>
      </c>
      <c r="K57" s="115">
        <f>'Formulaire 3_Durabilité'!J54</f>
        <v>0</v>
      </c>
      <c r="L57" s="144" t="s">
        <v>201</v>
      </c>
      <c r="M57" s="145"/>
      <c r="N57" s="145"/>
      <c r="O57" s="145"/>
      <c r="P57" s="145"/>
      <c r="Q57" s="146">
        <f t="shared" si="15"/>
        <v>0</v>
      </c>
      <c r="R57" s="111"/>
    </row>
    <row r="58" spans="1:18" x14ac:dyDescent="0.2">
      <c r="A58" s="96"/>
      <c r="B58" s="648"/>
      <c r="C58" s="601"/>
      <c r="D58" s="102" t="s">
        <v>202</v>
      </c>
      <c r="E58" s="136" t="str">
        <f>IF('Formulaire 3_Durabilité'!E55="X",1,"")</f>
        <v/>
      </c>
      <c r="F58" s="136" t="str">
        <f>IF('Formulaire 3_Durabilité'!F55="X",2,"")</f>
        <v/>
      </c>
      <c r="G58" s="136" t="str">
        <f>IF('Formulaire 3_Durabilité'!G55="X",3,"")</f>
        <v/>
      </c>
      <c r="H58" s="136" t="str">
        <f>IF('Formulaire 3_Durabilité'!H55="X",0,"")</f>
        <v/>
      </c>
      <c r="I58" s="136" t="str">
        <f>IF('Formulaire 3_Durabilité'!I55="X","","")</f>
        <v/>
      </c>
      <c r="J58" s="136">
        <f t="shared" si="14"/>
        <v>0</v>
      </c>
      <c r="K58" s="115">
        <f>'Formulaire 3_Durabilité'!J55</f>
        <v>0</v>
      </c>
      <c r="L58" s="102" t="s">
        <v>202</v>
      </c>
      <c r="M58" s="101"/>
      <c r="N58" s="101"/>
      <c r="O58" s="101"/>
      <c r="P58" s="101"/>
      <c r="Q58" s="121">
        <f t="shared" si="15"/>
        <v>0</v>
      </c>
      <c r="R58" s="111"/>
    </row>
    <row r="59" spans="1:18" ht="12.75" customHeight="1" x14ac:dyDescent="0.2">
      <c r="A59" s="96"/>
      <c r="B59" s="648"/>
      <c r="C59" s="601" t="s">
        <v>274</v>
      </c>
      <c r="D59" s="118" t="s">
        <v>201</v>
      </c>
      <c r="E59" s="135" t="str">
        <f>IF('Formulaire 3_Durabilité'!E56="X",1,"")</f>
        <v/>
      </c>
      <c r="F59" s="135" t="str">
        <f>IF('Formulaire 3_Durabilité'!F56="X",2,"")</f>
        <v/>
      </c>
      <c r="G59" s="135" t="str">
        <f>IF('Formulaire 3_Durabilité'!G56="X",3,"")</f>
        <v/>
      </c>
      <c r="H59" s="135" t="str">
        <f>IF('Formulaire 3_Durabilité'!H56="X",0,"")</f>
        <v/>
      </c>
      <c r="I59" s="135" t="str">
        <f>IF('Formulaire 3_Durabilité'!I56="X","","")</f>
        <v/>
      </c>
      <c r="J59" s="135">
        <f t="shared" si="14"/>
        <v>0</v>
      </c>
      <c r="K59" s="115">
        <f>'Formulaire 3_Durabilité'!J56</f>
        <v>0</v>
      </c>
      <c r="L59" s="144" t="s">
        <v>201</v>
      </c>
      <c r="M59" s="145"/>
      <c r="N59" s="145"/>
      <c r="O59" s="145"/>
      <c r="P59" s="145"/>
      <c r="Q59" s="146">
        <f t="shared" si="15"/>
        <v>0</v>
      </c>
      <c r="R59" s="111"/>
    </row>
    <row r="60" spans="1:18" x14ac:dyDescent="0.2">
      <c r="A60" s="96"/>
      <c r="B60" s="645"/>
      <c r="C60" s="601"/>
      <c r="D60" s="102" t="s">
        <v>202</v>
      </c>
      <c r="E60" s="136" t="str">
        <f>IF('Formulaire 3_Durabilité'!E57="X",1,"")</f>
        <v/>
      </c>
      <c r="F60" s="136" t="str">
        <f>IF('Formulaire 3_Durabilité'!F57="X",2,"")</f>
        <v/>
      </c>
      <c r="G60" s="136" t="str">
        <f>IF('Formulaire 3_Durabilité'!G57="X",3,"")</f>
        <v/>
      </c>
      <c r="H60" s="136" t="str">
        <f>IF('Formulaire 3_Durabilité'!H57="X",0,"")</f>
        <v/>
      </c>
      <c r="I60" s="136" t="str">
        <f>IF('Formulaire 3_Durabilité'!I57="X","","")</f>
        <v/>
      </c>
      <c r="J60" s="136">
        <f t="shared" si="14"/>
        <v>0</v>
      </c>
      <c r="K60" s="115">
        <f>'Formulaire 3_Durabilité'!J57</f>
        <v>0</v>
      </c>
      <c r="L60" s="102" t="s">
        <v>202</v>
      </c>
      <c r="M60" s="101"/>
      <c r="N60" s="101"/>
      <c r="O60" s="101"/>
      <c r="P60" s="101"/>
      <c r="Q60" s="121">
        <f t="shared" si="15"/>
        <v>0</v>
      </c>
      <c r="R60" s="111"/>
    </row>
    <row r="61" spans="1:18" ht="12.75" customHeight="1" x14ac:dyDescent="0.2">
      <c r="A61" s="96"/>
      <c r="B61" s="644" t="s">
        <v>197</v>
      </c>
      <c r="C61" s="601" t="s">
        <v>275</v>
      </c>
      <c r="D61" s="118" t="s">
        <v>201</v>
      </c>
      <c r="E61" s="135" t="str">
        <f>IF('Formulaire 3_Durabilité'!E58="X",1,"")</f>
        <v/>
      </c>
      <c r="F61" s="135" t="str">
        <f>IF('Formulaire 3_Durabilité'!F58="X",2,"")</f>
        <v/>
      </c>
      <c r="G61" s="135" t="str">
        <f>IF('Formulaire 3_Durabilité'!G58="X",3,"")</f>
        <v/>
      </c>
      <c r="H61" s="135" t="str">
        <f>IF('Formulaire 3_Durabilité'!H58="X",0,"")</f>
        <v/>
      </c>
      <c r="I61" s="135" t="str">
        <f>IF('Formulaire 3_Durabilité'!I58="X","","")</f>
        <v/>
      </c>
      <c r="J61" s="135">
        <f t="shared" si="14"/>
        <v>0</v>
      </c>
      <c r="K61" s="115">
        <f>'Formulaire 3_Durabilité'!J58</f>
        <v>0</v>
      </c>
      <c r="L61" s="144" t="s">
        <v>201</v>
      </c>
      <c r="M61" s="145"/>
      <c r="N61" s="145"/>
      <c r="O61" s="145"/>
      <c r="P61" s="145"/>
      <c r="Q61" s="146">
        <f t="shared" si="15"/>
        <v>0</v>
      </c>
      <c r="R61" s="111"/>
    </row>
    <row r="62" spans="1:18" x14ac:dyDescent="0.2">
      <c r="A62" s="96"/>
      <c r="B62" s="645"/>
      <c r="C62" s="601"/>
      <c r="D62" s="102" t="s">
        <v>202</v>
      </c>
      <c r="E62" s="136" t="str">
        <f>IF('Formulaire 3_Durabilité'!E59="X",1,"")</f>
        <v/>
      </c>
      <c r="F62" s="136" t="str">
        <f>IF('Formulaire 3_Durabilité'!F59="X",2,"")</f>
        <v/>
      </c>
      <c r="G62" s="136" t="str">
        <f>IF('Formulaire 3_Durabilité'!G59="X",3,"")</f>
        <v/>
      </c>
      <c r="H62" s="136" t="str">
        <f>IF('Formulaire 3_Durabilité'!H59="X",0,"")</f>
        <v/>
      </c>
      <c r="I62" s="136" t="str">
        <f>IF('Formulaire 3_Durabilité'!I59="X","","")</f>
        <v/>
      </c>
      <c r="J62" s="136">
        <f t="shared" si="14"/>
        <v>0</v>
      </c>
      <c r="K62" s="115">
        <f>'Formulaire 3_Durabilité'!J59</f>
        <v>0</v>
      </c>
      <c r="L62" s="102" t="s">
        <v>202</v>
      </c>
      <c r="M62" s="101"/>
      <c r="N62" s="101"/>
      <c r="O62" s="101"/>
      <c r="P62" s="101"/>
      <c r="Q62" s="121">
        <f t="shared" si="15"/>
        <v>0</v>
      </c>
      <c r="R62" s="111"/>
    </row>
    <row r="63" spans="1:18" ht="12.75" customHeight="1" x14ac:dyDescent="0.2">
      <c r="A63" s="96"/>
      <c r="B63" s="644" t="s">
        <v>198</v>
      </c>
      <c r="C63" s="601" t="s">
        <v>277</v>
      </c>
      <c r="D63" s="118" t="s">
        <v>201</v>
      </c>
      <c r="E63" s="135" t="str">
        <f>IF('Formulaire 3_Durabilité'!E60="X",1,"")</f>
        <v/>
      </c>
      <c r="F63" s="135" t="str">
        <f>IF('Formulaire 3_Durabilité'!F60="X",2,"")</f>
        <v/>
      </c>
      <c r="G63" s="135" t="str">
        <f>IF('Formulaire 3_Durabilité'!G60="X",3,"")</f>
        <v/>
      </c>
      <c r="H63" s="135" t="str">
        <f>IF('Formulaire 3_Durabilité'!H60="X",0,"")</f>
        <v/>
      </c>
      <c r="I63" s="135" t="str">
        <f>IF('Formulaire 3_Durabilité'!I60="X","","")</f>
        <v/>
      </c>
      <c r="J63" s="135">
        <f t="shared" si="14"/>
        <v>0</v>
      </c>
      <c r="K63" s="115">
        <f>'Formulaire 3_Durabilité'!J60</f>
        <v>0</v>
      </c>
      <c r="L63" s="144" t="s">
        <v>201</v>
      </c>
      <c r="M63" s="145"/>
      <c r="N63" s="145"/>
      <c r="O63" s="145"/>
      <c r="P63" s="145"/>
      <c r="Q63" s="146">
        <f t="shared" si="15"/>
        <v>0</v>
      </c>
      <c r="R63" s="111"/>
    </row>
    <row r="64" spans="1:18" x14ac:dyDescent="0.2">
      <c r="A64" s="96"/>
      <c r="B64" s="648"/>
      <c r="C64" s="601"/>
      <c r="D64" s="102" t="s">
        <v>202</v>
      </c>
      <c r="E64" s="136" t="str">
        <f>IF('Formulaire 3_Durabilité'!E61="X",1,"")</f>
        <v/>
      </c>
      <c r="F64" s="136" t="str">
        <f>IF('Formulaire 3_Durabilité'!F61="X",2,"")</f>
        <v/>
      </c>
      <c r="G64" s="136" t="str">
        <f>IF('Formulaire 3_Durabilité'!G61="X",3,"")</f>
        <v/>
      </c>
      <c r="H64" s="136" t="str">
        <f>IF('Formulaire 3_Durabilité'!H61="X",0,"")</f>
        <v/>
      </c>
      <c r="I64" s="136" t="str">
        <f>IF('Formulaire 3_Durabilité'!I61="X","","")</f>
        <v/>
      </c>
      <c r="J64" s="136">
        <f t="shared" si="14"/>
        <v>0</v>
      </c>
      <c r="K64" s="115">
        <f>'Formulaire 3_Durabilité'!J61</f>
        <v>0</v>
      </c>
      <c r="L64" s="102" t="s">
        <v>202</v>
      </c>
      <c r="M64" s="101"/>
      <c r="N64" s="101"/>
      <c r="O64" s="101"/>
      <c r="P64" s="101"/>
      <c r="Q64" s="121">
        <f t="shared" si="15"/>
        <v>0</v>
      </c>
      <c r="R64" s="111"/>
    </row>
    <row r="65" spans="1:18" ht="12.75" customHeight="1" x14ac:dyDescent="0.2">
      <c r="A65" s="96"/>
      <c r="B65" s="648"/>
      <c r="C65" s="601" t="s">
        <v>276</v>
      </c>
      <c r="D65" s="118" t="s">
        <v>201</v>
      </c>
      <c r="E65" s="135" t="str">
        <f>IF('Formulaire 3_Durabilité'!E62="X",1,"")</f>
        <v/>
      </c>
      <c r="F65" s="135" t="str">
        <f>IF('Formulaire 3_Durabilité'!F62="X",2,"")</f>
        <v/>
      </c>
      <c r="G65" s="135" t="str">
        <f>IF('Formulaire 3_Durabilité'!G62="X",3,"")</f>
        <v/>
      </c>
      <c r="H65" s="135" t="str">
        <f>IF('Formulaire 3_Durabilité'!H62="X",0,"")</f>
        <v/>
      </c>
      <c r="I65" s="135" t="str">
        <f>IF('Formulaire 3_Durabilité'!I62="X","","")</f>
        <v/>
      </c>
      <c r="J65" s="135">
        <f t="shared" si="14"/>
        <v>0</v>
      </c>
      <c r="K65" s="115">
        <f>'Formulaire 3_Durabilité'!J62</f>
        <v>0</v>
      </c>
      <c r="L65" s="144" t="s">
        <v>201</v>
      </c>
      <c r="M65" s="145"/>
      <c r="N65" s="145"/>
      <c r="O65" s="145"/>
      <c r="P65" s="145"/>
      <c r="Q65" s="146">
        <f t="shared" si="15"/>
        <v>0</v>
      </c>
      <c r="R65" s="111"/>
    </row>
    <row r="66" spans="1:18" x14ac:dyDescent="0.2">
      <c r="A66" s="96"/>
      <c r="B66" s="645"/>
      <c r="C66" s="601"/>
      <c r="D66" s="102" t="s">
        <v>202</v>
      </c>
      <c r="E66" s="136" t="str">
        <f>IF('Formulaire 3_Durabilité'!E63="X",1,"")</f>
        <v/>
      </c>
      <c r="F66" s="136" t="str">
        <f>IF('Formulaire 3_Durabilité'!F63="X",2,"")</f>
        <v/>
      </c>
      <c r="G66" s="136" t="str">
        <f>IF('Formulaire 3_Durabilité'!G63="X",3,"")</f>
        <v/>
      </c>
      <c r="H66" s="136" t="str">
        <f>IF('Formulaire 3_Durabilité'!H63="X",0,"")</f>
        <v/>
      </c>
      <c r="I66" s="136" t="str">
        <f>IF('Formulaire 3_Durabilité'!I63="X","","")</f>
        <v/>
      </c>
      <c r="J66" s="136">
        <f t="shared" si="14"/>
        <v>0</v>
      </c>
      <c r="K66" s="115">
        <f>'Formulaire 3_Durabilité'!J63</f>
        <v>0</v>
      </c>
      <c r="L66" s="102" t="s">
        <v>202</v>
      </c>
      <c r="M66" s="101"/>
      <c r="N66" s="101"/>
      <c r="O66" s="101"/>
      <c r="P66" s="101"/>
      <c r="Q66" s="121">
        <f t="shared" si="15"/>
        <v>0</v>
      </c>
      <c r="R66" s="111"/>
    </row>
    <row r="67" spans="1:18" ht="26.25" customHeight="1" x14ac:dyDescent="0.2">
      <c r="A67" s="96"/>
      <c r="B67" s="646" t="s">
        <v>199</v>
      </c>
      <c r="C67" s="601" t="s">
        <v>200</v>
      </c>
      <c r="D67" s="118" t="s">
        <v>201</v>
      </c>
      <c r="E67" s="135" t="str">
        <f>IF('Formulaire 3_Durabilité'!E64="X",1,"")</f>
        <v/>
      </c>
      <c r="F67" s="135" t="str">
        <f>IF('Formulaire 3_Durabilité'!F64="X",2,"")</f>
        <v/>
      </c>
      <c r="G67" s="135" t="str">
        <f>IF('Formulaire 3_Durabilité'!G64="X",3,"")</f>
        <v/>
      </c>
      <c r="H67" s="135" t="str">
        <f>IF('Formulaire 3_Durabilité'!H64="X",0,"")</f>
        <v/>
      </c>
      <c r="I67" s="135" t="str">
        <f>IF('Formulaire 3_Durabilité'!I64="X","","")</f>
        <v/>
      </c>
      <c r="J67" s="135">
        <f t="shared" si="14"/>
        <v>0</v>
      </c>
      <c r="K67" s="115">
        <f>'Formulaire 3_Durabilité'!J64</f>
        <v>0</v>
      </c>
      <c r="L67" s="144" t="s">
        <v>201</v>
      </c>
      <c r="M67" s="145"/>
      <c r="N67" s="145"/>
      <c r="O67" s="145"/>
      <c r="P67" s="145"/>
      <c r="Q67" s="146">
        <f t="shared" si="15"/>
        <v>0</v>
      </c>
      <c r="R67" s="111"/>
    </row>
    <row r="68" spans="1:18" ht="27.75" customHeight="1" x14ac:dyDescent="0.2">
      <c r="B68" s="647"/>
      <c r="C68" s="601"/>
      <c r="D68" s="102" t="s">
        <v>202</v>
      </c>
      <c r="E68" s="136" t="str">
        <f>IF('Formulaire 3_Durabilité'!E65="X",1,"")</f>
        <v/>
      </c>
      <c r="F68" s="136" t="str">
        <f>IF('Formulaire 3_Durabilité'!F65="X",2,"")</f>
        <v/>
      </c>
      <c r="G68" s="136" t="str">
        <f>IF('Formulaire 3_Durabilité'!G65="X",3,"")</f>
        <v/>
      </c>
      <c r="H68" s="136" t="str">
        <f>IF('Formulaire 3_Durabilité'!H65="X",0,"")</f>
        <v/>
      </c>
      <c r="I68" s="136" t="str">
        <f>IF('Formulaire 3_Durabilité'!I65="X","","")</f>
        <v/>
      </c>
      <c r="J68" s="136">
        <f t="shared" si="14"/>
        <v>0</v>
      </c>
      <c r="K68" s="115">
        <f>'Formulaire 3_Durabilité'!J65</f>
        <v>0</v>
      </c>
      <c r="L68" s="102" t="s">
        <v>202</v>
      </c>
      <c r="M68" s="101"/>
      <c r="N68" s="101"/>
      <c r="O68" s="101"/>
      <c r="P68" s="101"/>
      <c r="Q68" s="121">
        <f t="shared" si="15"/>
        <v>0</v>
      </c>
      <c r="R68" s="111"/>
    </row>
    <row r="69" spans="1:18" x14ac:dyDescent="0.2">
      <c r="A69" s="96"/>
      <c r="B69" s="105"/>
      <c r="C69" s="106"/>
      <c r="D69" s="116" t="s">
        <v>216</v>
      </c>
      <c r="E69" s="136">
        <f>SUM(E49,E51,E53,E55,E57,E59,E61,E63,E65,E67)</f>
        <v>0</v>
      </c>
      <c r="F69" s="136">
        <f t="shared" ref="F69:I69" si="16">SUM(F49,F51,F53,F55,F57,F59,F61,F63,F65,F67)</f>
        <v>0</v>
      </c>
      <c r="G69" s="136">
        <f t="shared" si="16"/>
        <v>0</v>
      </c>
      <c r="H69" s="136">
        <f t="shared" si="16"/>
        <v>0</v>
      </c>
      <c r="I69" s="136">
        <f t="shared" si="16"/>
        <v>0</v>
      </c>
      <c r="J69" s="136">
        <f t="shared" si="14"/>
        <v>0</v>
      </c>
      <c r="K69" s="117"/>
      <c r="L69" s="116" t="s">
        <v>216</v>
      </c>
      <c r="M69" s="114">
        <f>SUM(M49,M51,M53,M55,M57,M59,M61,M63,M65,M67)</f>
        <v>0</v>
      </c>
      <c r="N69" s="114">
        <f t="shared" ref="N69:P69" si="17">SUM(N49,N51,N53,N55,N57,N59,N61,N63,N65,N67)</f>
        <v>0</v>
      </c>
      <c r="O69" s="114">
        <f t="shared" si="17"/>
        <v>0</v>
      </c>
      <c r="P69" s="114">
        <f t="shared" si="17"/>
        <v>0</v>
      </c>
      <c r="Q69" s="121">
        <f t="shared" ref="Q69:Q70" si="18">SUM(M69:P69)</f>
        <v>0</v>
      </c>
      <c r="R69" s="113"/>
    </row>
    <row r="70" spans="1:18" x14ac:dyDescent="0.2">
      <c r="A70" s="96"/>
      <c r="B70" s="105"/>
      <c r="C70" s="106"/>
      <c r="D70" s="116" t="s">
        <v>217</v>
      </c>
      <c r="E70" s="136">
        <f>SUM(E50,E52,E54,E56,E58,E60,E62,E64,E66,E68)</f>
        <v>0</v>
      </c>
      <c r="F70" s="136">
        <f t="shared" ref="F70:I70" si="19">SUM(F50,F52,F54,F56,F58,F60,F62,F64,F66,F68)</f>
        <v>0</v>
      </c>
      <c r="G70" s="136">
        <f t="shared" si="19"/>
        <v>0</v>
      </c>
      <c r="H70" s="136">
        <f t="shared" si="19"/>
        <v>0</v>
      </c>
      <c r="I70" s="136">
        <f t="shared" si="19"/>
        <v>0</v>
      </c>
      <c r="J70" s="136">
        <f t="shared" si="14"/>
        <v>0</v>
      </c>
      <c r="K70" s="117"/>
      <c r="L70" s="116" t="s">
        <v>217</v>
      </c>
      <c r="M70" s="114">
        <f>SUM(M50,M52,M54,M56,M58,M60,M62,M64,M66,M68)</f>
        <v>0</v>
      </c>
      <c r="N70" s="114">
        <f t="shared" ref="N70:P70" si="20">SUM(N50,N52,N54,N56,N58,N60,N62,N64,N66,N68)</f>
        <v>0</v>
      </c>
      <c r="O70" s="114">
        <f t="shared" si="20"/>
        <v>0</v>
      </c>
      <c r="P70" s="114">
        <f t="shared" si="20"/>
        <v>0</v>
      </c>
      <c r="Q70" s="121">
        <f t="shared" si="18"/>
        <v>0</v>
      </c>
      <c r="R70" s="113"/>
    </row>
    <row r="71" spans="1:18" s="147" customFormat="1" x14ac:dyDescent="0.2">
      <c r="G71" s="161" t="s">
        <v>251</v>
      </c>
      <c r="H71" s="161"/>
      <c r="I71" s="161"/>
      <c r="J71" s="162">
        <f>(J21/8)+(J44/9)+(J69/10)</f>
        <v>0</v>
      </c>
      <c r="N71" s="163" t="s">
        <v>251</v>
      </c>
      <c r="O71" s="163"/>
      <c r="P71" s="163"/>
      <c r="Q71" s="164">
        <f>(Q21/8)+(Q44/9)+(Q69/10)</f>
        <v>0</v>
      </c>
    </row>
    <row r="72" spans="1:18" s="147" customFormat="1" x14ac:dyDescent="0.2">
      <c r="G72" s="161" t="s">
        <v>250</v>
      </c>
      <c r="H72" s="161"/>
      <c r="I72" s="161"/>
      <c r="J72" s="162">
        <f>(J22/8)+(J45/9)+(J70/10)</f>
        <v>0</v>
      </c>
      <c r="N72" s="163" t="s">
        <v>250</v>
      </c>
      <c r="O72" s="163"/>
      <c r="P72" s="163"/>
      <c r="Q72" s="164">
        <f>(Q22/8)+(Q45/9)+(Q70/10)</f>
        <v>0</v>
      </c>
    </row>
    <row r="73" spans="1:18" s="147" customFormat="1" ht="18" customHeight="1" x14ac:dyDescent="0.2"/>
    <row r="74" spans="1:18" s="147" customFormat="1" ht="29.25" customHeight="1" x14ac:dyDescent="0.2"/>
    <row r="75" spans="1:18" s="148" customFormat="1" ht="19.5" customHeight="1" x14ac:dyDescent="0.2">
      <c r="A75" s="147"/>
      <c r="B75" s="147"/>
      <c r="C75" s="147"/>
      <c r="D75" s="147"/>
      <c r="E75" s="147"/>
      <c r="F75" s="147"/>
      <c r="G75" s="147"/>
      <c r="H75" s="147"/>
      <c r="I75" s="147"/>
      <c r="J75" s="147"/>
      <c r="K75" s="147"/>
    </row>
    <row r="76" spans="1:18" s="148" customFormat="1" ht="14.25" customHeight="1" x14ac:dyDescent="0.2">
      <c r="A76" s="147"/>
      <c r="B76" s="147"/>
      <c r="C76" s="147"/>
      <c r="D76" s="147"/>
      <c r="E76" s="147"/>
      <c r="F76" s="147"/>
      <c r="G76" s="147"/>
      <c r="H76" s="147"/>
      <c r="I76" s="147"/>
      <c r="J76" s="147"/>
      <c r="K76" s="147"/>
    </row>
    <row r="77" spans="1:18" s="147" customFormat="1" ht="27" customHeight="1" x14ac:dyDescent="0.2"/>
    <row r="78" spans="1:18" s="147" customFormat="1" ht="27" customHeight="1" x14ac:dyDescent="0.2"/>
    <row r="79" spans="1:18" s="147" customFormat="1" ht="11.25" customHeight="1" x14ac:dyDescent="0.2"/>
    <row r="80" spans="1:18" s="147" customFormat="1" ht="91.5" customHeight="1" x14ac:dyDescent="0.2"/>
    <row r="81" s="147" customFormat="1" x14ac:dyDescent="0.2"/>
    <row r="82" s="147" customFormat="1" ht="16.5" customHeight="1" x14ac:dyDescent="0.2"/>
    <row r="83" s="147" customFormat="1" x14ac:dyDescent="0.2"/>
    <row r="84" s="147" customFormat="1" x14ac:dyDescent="0.2"/>
    <row r="85" s="147" customFormat="1" x14ac:dyDescent="0.2"/>
    <row r="86" s="147" customFormat="1" x14ac:dyDescent="0.2"/>
    <row r="87" s="147" customFormat="1" x14ac:dyDescent="0.2"/>
    <row r="88" s="147" customFormat="1" x14ac:dyDescent="0.2"/>
    <row r="89" s="147" customFormat="1" x14ac:dyDescent="0.2"/>
    <row r="90" s="147" customFormat="1" x14ac:dyDescent="0.2"/>
    <row r="91" s="147" customFormat="1" x14ac:dyDescent="0.2"/>
    <row r="92" s="147" customFormat="1" ht="44.25" customHeight="1" x14ac:dyDescent="0.2"/>
    <row r="93" s="147" customFormat="1" x14ac:dyDescent="0.2"/>
    <row r="94" s="147" customFormat="1" x14ac:dyDescent="0.2"/>
    <row r="95" s="147" customFormat="1" x14ac:dyDescent="0.2"/>
    <row r="96" s="147" customFormat="1" x14ac:dyDescent="0.2"/>
    <row r="97" s="147" customFormat="1" x14ac:dyDescent="0.2"/>
    <row r="98" s="147" customFormat="1" x14ac:dyDescent="0.2"/>
    <row r="99" s="147" customFormat="1" x14ac:dyDescent="0.2"/>
    <row r="100" s="147" customFormat="1" x14ac:dyDescent="0.2"/>
    <row r="101" s="147" customFormat="1" x14ac:dyDescent="0.2"/>
    <row r="102" s="147" customFormat="1" x14ac:dyDescent="0.2"/>
    <row r="103" s="147" customFormat="1" x14ac:dyDescent="0.2"/>
    <row r="104" s="147" customFormat="1" x14ac:dyDescent="0.2"/>
    <row r="105" s="147" customFormat="1" x14ac:dyDescent="0.2"/>
    <row r="106" s="147" customFormat="1" x14ac:dyDescent="0.2"/>
    <row r="107" s="147" customFormat="1" x14ac:dyDescent="0.2"/>
    <row r="108" s="147" customFormat="1" x14ac:dyDescent="0.2"/>
    <row r="109" s="147" customFormat="1" x14ac:dyDescent="0.2"/>
    <row r="110" s="147" customFormat="1" x14ac:dyDescent="0.2"/>
    <row r="111" s="147" customFormat="1" x14ac:dyDescent="0.2"/>
    <row r="112" s="147" customFormat="1" ht="5.25" customHeight="1" x14ac:dyDescent="0.2"/>
    <row r="113" s="147" customFormat="1" hidden="1" x14ac:dyDescent="0.2"/>
    <row r="114" s="147" customFormat="1" ht="9" hidden="1" customHeight="1" x14ac:dyDescent="0.2"/>
    <row r="115" s="149" customFormat="1" x14ac:dyDescent="0.2"/>
  </sheetData>
  <mergeCells count="64">
    <mergeCell ref="B7:B8"/>
    <mergeCell ref="C7:C8"/>
    <mergeCell ref="B9:B10"/>
    <mergeCell ref="C9:C10"/>
    <mergeCell ref="B11:B12"/>
    <mergeCell ref="C11:C12"/>
    <mergeCell ref="B13:B14"/>
    <mergeCell ref="C13:C14"/>
    <mergeCell ref="B15:B16"/>
    <mergeCell ref="C15:C16"/>
    <mergeCell ref="B17:B18"/>
    <mergeCell ref="C17:C18"/>
    <mergeCell ref="C40:C41"/>
    <mergeCell ref="B19:B20"/>
    <mergeCell ref="C19:C20"/>
    <mergeCell ref="B23:K23"/>
    <mergeCell ref="B24:C25"/>
    <mergeCell ref="B26:B33"/>
    <mergeCell ref="C26:C27"/>
    <mergeCell ref="C28:C29"/>
    <mergeCell ref="C30:C31"/>
    <mergeCell ref="C32:C33"/>
    <mergeCell ref="B34:B37"/>
    <mergeCell ref="C34:C35"/>
    <mergeCell ref="C36:C37"/>
    <mergeCell ref="B38:B39"/>
    <mergeCell ref="C38:C39"/>
    <mergeCell ref="B40:B41"/>
    <mergeCell ref="B67:B68"/>
    <mergeCell ref="C67:C68"/>
    <mergeCell ref="B51:B52"/>
    <mergeCell ref="C51:C52"/>
    <mergeCell ref="B53:B56"/>
    <mergeCell ref="C53:C54"/>
    <mergeCell ref="C55:C56"/>
    <mergeCell ref="B57:B60"/>
    <mergeCell ref="C57:C58"/>
    <mergeCell ref="C59:C60"/>
    <mergeCell ref="B61:B62"/>
    <mergeCell ref="C61:C62"/>
    <mergeCell ref="B63:B66"/>
    <mergeCell ref="C63:C64"/>
    <mergeCell ref="C65:C66"/>
    <mergeCell ref="C42:C43"/>
    <mergeCell ref="B46:K46"/>
    <mergeCell ref="B47:C48"/>
    <mergeCell ref="B49:B50"/>
    <mergeCell ref="C49:C50"/>
    <mergeCell ref="L47:P47"/>
    <mergeCell ref="D3:J3"/>
    <mergeCell ref="D24:J24"/>
    <mergeCell ref="D47:J47"/>
    <mergeCell ref="L1:R1"/>
    <mergeCell ref="L2:R2"/>
    <mergeCell ref="L23:R23"/>
    <mergeCell ref="L24:P24"/>
    <mergeCell ref="L46:R46"/>
    <mergeCell ref="L3:P3"/>
    <mergeCell ref="A1:K1"/>
    <mergeCell ref="B2:K2"/>
    <mergeCell ref="B3:C4"/>
    <mergeCell ref="B5:B6"/>
    <mergeCell ref="C5:C6"/>
    <mergeCell ref="B42:B43"/>
  </mergeCells>
  <conditionalFormatting sqref="M5:M22 M26:M43 M49:M68 N21:P22">
    <cfRule type="cellIs" dxfId="50" priority="13" operator="equal">
      <formula>"X"</formula>
    </cfRule>
  </conditionalFormatting>
  <conditionalFormatting sqref="N5:N20 N26:N43 N49:N68">
    <cfRule type="cellIs" dxfId="49" priority="12" operator="equal">
      <formula>"X"</formula>
    </cfRule>
  </conditionalFormatting>
  <conditionalFormatting sqref="O5:O20 O26:O43 O49:O68">
    <cfRule type="cellIs" dxfId="48" priority="11" operator="equal">
      <formula>"X"</formula>
    </cfRule>
  </conditionalFormatting>
  <conditionalFormatting sqref="M44:P45">
    <cfRule type="cellIs" dxfId="47" priority="3" operator="equal">
      <formula>"X"</formula>
    </cfRule>
  </conditionalFormatting>
  <conditionalFormatting sqref="M69:P70">
    <cfRule type="cellIs" dxfId="46" priority="2" operator="equal">
      <formula>"X"</formula>
    </cfRule>
  </conditionalFormatting>
  <dataValidations count="4">
    <dataValidation type="list" allowBlank="1" showInputMessage="1" showErrorMessage="1" sqref="P26:P43 P5:P20 P49:P68">
      <formula1>"0"</formula1>
    </dataValidation>
    <dataValidation type="list" allowBlank="1" showInputMessage="1" showErrorMessage="1" sqref="M5:M20 M26:M43 M49:M68">
      <formula1>"1"</formula1>
    </dataValidation>
    <dataValidation type="list" allowBlank="1" showInputMessage="1" showErrorMessage="1" sqref="N5:N20 N26:N43 N49:N68">
      <formula1>"2"</formula1>
    </dataValidation>
    <dataValidation type="list" allowBlank="1" showInputMessage="1" showErrorMessage="1" sqref="O5:O20 O26:O43 O49:O68">
      <formula1>"3"</formula1>
    </dataValidation>
  </dataValidations>
  <pageMargins left="0.70866141732283472" right="0.70866141732283472" top="0.74803149606299213" bottom="0.74803149606299213" header="0.31496062992125984" footer="0.31496062992125984"/>
  <pageSetup paperSize="9" scale="36" fitToHeight="3" orientation="portrait" r:id="rId1"/>
  <headerFooter scaleWithDoc="0" alignWithMargins="0"/>
  <rowBreaks count="4" manualBreakCount="4">
    <brk id="22" max="16383" man="1"/>
    <brk id="46" max="16383" man="1"/>
    <brk id="66" max="16383" man="1"/>
    <brk id="80" max="16383" man="1"/>
  </rowBreaks>
  <extLst>
    <ext xmlns:x14="http://schemas.microsoft.com/office/spreadsheetml/2009/9/main" uri="{78C0D931-6437-407d-A8EE-F0AAD7539E65}">
      <x14:conditionalFormattings>
        <x14:conditionalFormatting xmlns:xm="http://schemas.microsoft.com/office/excel/2006/main">
          <x14:cfRule type="cellIs" priority="21" operator="equal" id="{F467B79D-3129-4416-9D7F-C7DFAF6F9BA0}">
            <xm:f>ListesDeroulantes!$AM$2</xm:f>
            <x14:dxf>
              <font>
                <color auto="1"/>
              </font>
              <fill>
                <patternFill>
                  <bgColor theme="5" tint="0.39994506668294322"/>
                </patternFill>
              </fill>
            </x14:dxf>
          </x14:cfRule>
          <xm:sqref>E26:K26 E5:K22 K27:K43 J27:J45 E49:K68 J69:J70 E27:I43</xm:sqref>
        </x14:conditionalFormatting>
        <x14:conditionalFormatting xmlns:xm="http://schemas.microsoft.com/office/excel/2006/main">
          <x14:cfRule type="cellIs" priority="16" operator="equal" id="{BCF18531-6994-479C-84C0-F84BEC571E08}">
            <xm:f>ListesDeroulantes!$AM$2</xm:f>
            <x14:dxf>
              <font>
                <color auto="1"/>
              </font>
              <fill>
                <patternFill>
                  <bgColor theme="5" tint="0.39994506668294322"/>
                </patternFill>
              </fill>
            </x14:dxf>
          </x14:cfRule>
          <xm:sqref>R5:R22</xm:sqref>
        </x14:conditionalFormatting>
        <x14:conditionalFormatting xmlns:xm="http://schemas.microsoft.com/office/excel/2006/main">
          <x14:cfRule type="cellIs" priority="15" operator="equal" id="{59C3CDF7-E365-4093-8AE6-630E4719859B}">
            <xm:f>ListesDeroulantes!$AM$2</xm:f>
            <x14:dxf>
              <font>
                <color auto="1"/>
              </font>
              <fill>
                <patternFill>
                  <bgColor theme="5" tint="0.39994506668294322"/>
                </patternFill>
              </fill>
            </x14:dxf>
          </x14:cfRule>
          <xm:sqref>R26:R45</xm:sqref>
        </x14:conditionalFormatting>
        <x14:conditionalFormatting xmlns:xm="http://schemas.microsoft.com/office/excel/2006/main">
          <x14:cfRule type="cellIs" priority="14" operator="equal" id="{7B3F17DE-EF88-486D-BB36-C6220D55EFDE}">
            <xm:f>ListesDeroulantes!$AM$2</xm:f>
            <x14:dxf>
              <font>
                <color auto="1"/>
              </font>
              <fill>
                <patternFill>
                  <bgColor theme="5" tint="0.39994506668294322"/>
                </patternFill>
              </fill>
            </x14:dxf>
          </x14:cfRule>
          <xm:sqref>R49:R68</xm:sqref>
        </x14:conditionalFormatting>
        <x14:conditionalFormatting xmlns:xm="http://schemas.microsoft.com/office/excel/2006/main">
          <x14:cfRule type="cellIs" priority="10" operator="equal" id="{8889FA9B-9194-445A-8922-9CE5C9E89A6E}">
            <xm:f>ListesDeroulantes!$AM$2</xm:f>
            <x14:dxf>
              <font>
                <color auto="1"/>
              </font>
              <fill>
                <patternFill>
                  <bgColor theme="5" tint="0.39994506668294322"/>
                </patternFill>
              </fill>
            </x14:dxf>
          </x14:cfRule>
          <xm:sqref>K44:K45</xm:sqref>
        </x14:conditionalFormatting>
        <x14:conditionalFormatting xmlns:xm="http://schemas.microsoft.com/office/excel/2006/main">
          <x14:cfRule type="cellIs" priority="9" operator="equal" id="{674C5693-E6CA-4485-8F1D-B90C4D9326AD}">
            <xm:f>ListesDeroulantes!$AM$2</xm:f>
            <x14:dxf>
              <font>
                <color auto="1"/>
              </font>
              <fill>
                <patternFill>
                  <bgColor theme="5" tint="0.39994506668294322"/>
                </patternFill>
              </fill>
            </x14:dxf>
          </x14:cfRule>
          <xm:sqref>R69:R70</xm:sqref>
        </x14:conditionalFormatting>
        <x14:conditionalFormatting xmlns:xm="http://schemas.microsoft.com/office/excel/2006/main">
          <x14:cfRule type="cellIs" priority="5" operator="equal" id="{65C6CC9E-749E-4896-BF8E-86B815EE7F38}">
            <xm:f>ListesDeroulantes!$AM$2</xm:f>
            <x14:dxf>
              <font>
                <color auto="1"/>
              </font>
              <fill>
                <patternFill>
                  <bgColor theme="5" tint="0.39994506668294322"/>
                </patternFill>
              </fill>
            </x14:dxf>
          </x14:cfRule>
          <xm:sqref>K69:K70</xm:sqref>
        </x14:conditionalFormatting>
        <x14:conditionalFormatting xmlns:xm="http://schemas.microsoft.com/office/excel/2006/main">
          <x14:cfRule type="cellIs" priority="4" operator="equal" id="{26F632A8-23E0-41B2-B949-041ADD32B61B}">
            <xm:f>ListesDeroulantes!$AM$2</xm:f>
            <x14:dxf>
              <font>
                <color auto="1"/>
              </font>
              <fill>
                <patternFill>
                  <bgColor theme="5" tint="0.39994506668294322"/>
                </patternFill>
              </fill>
            </x14:dxf>
          </x14:cfRule>
          <xm:sqref>E69:I70</xm:sqref>
        </x14:conditionalFormatting>
        <x14:conditionalFormatting xmlns:xm="http://schemas.microsoft.com/office/excel/2006/main">
          <x14:cfRule type="cellIs" priority="1" operator="equal" id="{431DD07B-B4E4-4E73-89DA-8FC8312119C3}">
            <xm:f>ListesDeroulantes!$AM$2</xm:f>
            <x14:dxf>
              <font>
                <color auto="1"/>
              </font>
              <fill>
                <patternFill>
                  <bgColor theme="5" tint="0.39994506668294322"/>
                </patternFill>
              </fill>
            </x14:dxf>
          </x14:cfRule>
          <xm:sqref>E44:I45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H59" sqref="H59"/>
    </sheetView>
  </sheetViews>
  <sheetFormatPr baseColWidth="10" defaultRowHeight="12" x14ac:dyDescent="0.2"/>
  <cols>
    <col min="2" max="2" width="40.85546875" bestFit="1" customWidth="1"/>
    <col min="3" max="3" width="17.7109375" customWidth="1"/>
    <col min="4" max="4" width="11.85546875" bestFit="1" customWidth="1"/>
  </cols>
  <sheetData>
    <row r="1" spans="1:4" ht="12.75" x14ac:dyDescent="0.2">
      <c r="B1" s="120"/>
      <c r="C1" s="120" t="s">
        <v>201</v>
      </c>
      <c r="D1" s="120" t="s">
        <v>218</v>
      </c>
    </row>
    <row r="2" spans="1:4" ht="12.75" x14ac:dyDescent="0.2">
      <c r="A2" s="649" t="s">
        <v>172</v>
      </c>
      <c r="B2" s="122" t="s">
        <v>175</v>
      </c>
      <c r="C2" s="120">
        <f>Durabilité_analyse!Q5</f>
        <v>0</v>
      </c>
      <c r="D2" s="120">
        <f>Durabilité_analyse!Q6</f>
        <v>0</v>
      </c>
    </row>
    <row r="3" spans="1:4" ht="12.75" x14ac:dyDescent="0.2">
      <c r="A3" s="649"/>
      <c r="B3" s="120" t="s">
        <v>31</v>
      </c>
      <c r="C3" s="120">
        <f>Durabilité_analyse!Q7</f>
        <v>0</v>
      </c>
      <c r="D3" s="120">
        <f>Durabilité_analyse!Q8</f>
        <v>0</v>
      </c>
    </row>
    <row r="4" spans="1:4" ht="12.75" x14ac:dyDescent="0.2">
      <c r="A4" s="649"/>
      <c r="B4" s="120" t="s">
        <v>178</v>
      </c>
      <c r="C4" s="120">
        <f>Durabilité_analyse!Q9</f>
        <v>0</v>
      </c>
      <c r="D4" s="120">
        <f>Durabilité_analyse!Q10</f>
        <v>0</v>
      </c>
    </row>
    <row r="5" spans="1:4" ht="12.75" x14ac:dyDescent="0.2">
      <c r="A5" s="649"/>
      <c r="B5" s="120" t="s">
        <v>180</v>
      </c>
      <c r="C5" s="120">
        <f>Durabilité_analyse!Q11</f>
        <v>0</v>
      </c>
      <c r="D5" s="120">
        <f>Durabilité_analyse!Q12</f>
        <v>0</v>
      </c>
    </row>
    <row r="6" spans="1:4" ht="12.75" x14ac:dyDescent="0.2">
      <c r="A6" s="649"/>
      <c r="B6" s="120" t="s">
        <v>181</v>
      </c>
      <c r="C6" s="120">
        <f>Durabilité_analyse!Q13</f>
        <v>0</v>
      </c>
      <c r="D6" s="120">
        <f>Durabilité_analyse!Q14</f>
        <v>0</v>
      </c>
    </row>
    <row r="7" spans="1:4" ht="12.75" x14ac:dyDescent="0.2">
      <c r="A7" s="649"/>
      <c r="B7" s="120" t="s">
        <v>182</v>
      </c>
      <c r="C7" s="120">
        <f>Durabilité_analyse!Q15</f>
        <v>0</v>
      </c>
      <c r="D7" s="120">
        <f>Durabilité_analyse!Q16</f>
        <v>0</v>
      </c>
    </row>
    <row r="8" spans="1:4" ht="12.75" x14ac:dyDescent="0.2">
      <c r="A8" s="649"/>
      <c r="B8" s="120" t="s">
        <v>183</v>
      </c>
      <c r="C8" s="120">
        <f>Durabilité_analyse!Q17</f>
        <v>0</v>
      </c>
      <c r="D8" s="120">
        <f>Durabilité_analyse!Q18</f>
        <v>0</v>
      </c>
    </row>
    <row r="9" spans="1:4" ht="12.75" x14ac:dyDescent="0.2">
      <c r="A9" s="649"/>
      <c r="B9" s="120" t="s">
        <v>184</v>
      </c>
      <c r="C9" s="120">
        <f>Durabilité_analyse!Q19</f>
        <v>0</v>
      </c>
      <c r="D9" s="120">
        <f>Durabilité_analyse!Q20</f>
        <v>0</v>
      </c>
    </row>
    <row r="10" spans="1:4" x14ac:dyDescent="0.2">
      <c r="A10" s="649" t="s">
        <v>220</v>
      </c>
      <c r="B10" s="122" t="s">
        <v>185</v>
      </c>
      <c r="C10" s="122">
        <f>(SUM(Durabilité_analyse!Q26,Durabilité_analyse!Q28,Durabilité_analyse!Q30,Durabilité_analyse!Q32))/4</f>
        <v>0</v>
      </c>
      <c r="D10" s="122">
        <f>(SUM(Durabilité_analyse!Q27,Durabilité_analyse!Q29,Durabilité_analyse!Q31,Durabilité_analyse!Q33))/4</f>
        <v>0</v>
      </c>
    </row>
    <row r="11" spans="1:4" x14ac:dyDescent="0.2">
      <c r="A11" s="649"/>
      <c r="B11" s="122" t="s">
        <v>186</v>
      </c>
      <c r="C11" s="122">
        <f>(SUM(Durabilité_analyse!Q34,Durabilité_analyse!Q36))/2</f>
        <v>0</v>
      </c>
      <c r="D11" s="122">
        <f>(SUM(Durabilité_analyse!Q35,Durabilité_analyse!Q37))/2</f>
        <v>0</v>
      </c>
    </row>
    <row r="12" spans="1:4" x14ac:dyDescent="0.2">
      <c r="A12" s="649"/>
      <c r="B12" s="122" t="s">
        <v>188</v>
      </c>
      <c r="C12" s="122">
        <f>Durabilité_analyse!Q38</f>
        <v>0</v>
      </c>
      <c r="D12" s="122">
        <f>Durabilité_analyse!Q39</f>
        <v>0</v>
      </c>
    </row>
    <row r="13" spans="1:4" x14ac:dyDescent="0.2">
      <c r="A13" s="649"/>
      <c r="B13" s="122" t="s">
        <v>189</v>
      </c>
      <c r="C13" s="122">
        <f>Durabilité_analyse!Q40</f>
        <v>0</v>
      </c>
      <c r="D13" s="122">
        <f>Durabilité_analyse!Q41</f>
        <v>0</v>
      </c>
    </row>
    <row r="14" spans="1:4" x14ac:dyDescent="0.2">
      <c r="A14" s="649"/>
      <c r="B14" s="122" t="s">
        <v>190</v>
      </c>
      <c r="C14" s="122">
        <f>Durabilité_analyse!Q42</f>
        <v>0</v>
      </c>
      <c r="D14" s="122">
        <f>Durabilité_analyse!Q43</f>
        <v>0</v>
      </c>
    </row>
    <row r="15" spans="1:4" x14ac:dyDescent="0.2">
      <c r="A15" s="650" t="s">
        <v>191</v>
      </c>
      <c r="B15" s="122" t="s">
        <v>192</v>
      </c>
      <c r="C15" s="122">
        <f>Durabilité_analyse!Q49</f>
        <v>0</v>
      </c>
      <c r="D15" s="122">
        <f>Durabilité_analyse!Q50</f>
        <v>0</v>
      </c>
    </row>
    <row r="16" spans="1:4" x14ac:dyDescent="0.2">
      <c r="A16" s="651"/>
      <c r="B16" s="122" t="s">
        <v>194</v>
      </c>
      <c r="C16" s="122">
        <f>Durabilité_analyse!Q51</f>
        <v>0</v>
      </c>
      <c r="D16" s="122">
        <f>Durabilité_analyse!Q52</f>
        <v>0</v>
      </c>
    </row>
    <row r="17" spans="1:4" x14ac:dyDescent="0.2">
      <c r="A17" s="651"/>
      <c r="B17" s="122" t="s">
        <v>195</v>
      </c>
      <c r="C17" s="122">
        <f>(SUM(Durabilité_analyse!Q53,Durabilité_analyse!Q55))/2</f>
        <v>0</v>
      </c>
      <c r="D17" s="122">
        <f>(SUM(Durabilité_analyse!Q54,Durabilité_analyse!Q56))/2</f>
        <v>0</v>
      </c>
    </row>
    <row r="18" spans="1:4" x14ac:dyDescent="0.2">
      <c r="A18" s="651"/>
      <c r="B18" s="122" t="s">
        <v>196</v>
      </c>
      <c r="C18" s="122">
        <f>(SUM(Durabilité_analyse!Q57,Durabilité_analyse!Q59))/2</f>
        <v>0</v>
      </c>
      <c r="D18" s="122">
        <f>(SUM(Durabilité_analyse!Q58,Durabilité_analyse!Q60))/2</f>
        <v>0</v>
      </c>
    </row>
    <row r="19" spans="1:4" x14ac:dyDescent="0.2">
      <c r="A19" s="651"/>
      <c r="B19" s="122" t="s">
        <v>197</v>
      </c>
      <c r="C19" s="122">
        <f>Durabilité_analyse!Q61</f>
        <v>0</v>
      </c>
      <c r="D19" s="122">
        <f>Durabilité_analyse!Q62</f>
        <v>0</v>
      </c>
    </row>
    <row r="20" spans="1:4" x14ac:dyDescent="0.2">
      <c r="A20" s="651"/>
      <c r="B20" s="122" t="s">
        <v>198</v>
      </c>
      <c r="C20" s="122">
        <f>(SUM(Durabilité_analyse!Q63,Durabilité_analyse!Q65))/2</f>
        <v>0</v>
      </c>
      <c r="D20" s="122">
        <f>(SUM(Durabilité_analyse!Q64,Durabilité_analyse!Q66))/2</f>
        <v>0</v>
      </c>
    </row>
    <row r="21" spans="1:4" x14ac:dyDescent="0.2">
      <c r="A21" s="651"/>
      <c r="B21" s="122" t="s">
        <v>199</v>
      </c>
      <c r="C21" s="122">
        <f>Durabilité_analyse!Q67</f>
        <v>0</v>
      </c>
      <c r="D21" s="122">
        <f>Durabilité_analyse!Q68</f>
        <v>0</v>
      </c>
    </row>
  </sheetData>
  <mergeCells count="3">
    <mergeCell ref="A2:A9"/>
    <mergeCell ref="A15:A21"/>
    <mergeCell ref="A10:A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
  <sheetViews>
    <sheetView workbookViewId="0">
      <selection activeCell="A2" sqref="A2"/>
    </sheetView>
  </sheetViews>
  <sheetFormatPr baseColWidth="10" defaultColWidth="11.42578125" defaultRowHeight="15" x14ac:dyDescent="0.2"/>
  <cols>
    <col min="1" max="2" width="17.42578125" style="14" customWidth="1"/>
    <col min="3" max="3" width="17.140625" style="14" customWidth="1"/>
    <col min="4" max="4" width="17.42578125" style="14" customWidth="1"/>
    <col min="5" max="5" width="27.28515625" style="14" customWidth="1"/>
    <col min="6" max="13" width="23" style="14" customWidth="1"/>
    <col min="14" max="14" width="26.7109375" style="14" customWidth="1"/>
    <col min="15" max="15" width="21.140625" style="14" customWidth="1"/>
    <col min="16" max="16" width="10.140625" style="14" customWidth="1"/>
    <col min="17" max="17" width="19.7109375" style="14" customWidth="1"/>
    <col min="18" max="20" width="19.5703125" style="14" customWidth="1"/>
    <col min="21" max="21" width="17.42578125" style="14" customWidth="1"/>
    <col min="22" max="22" width="21.7109375" style="14" customWidth="1"/>
    <col min="23" max="23" width="13.7109375" style="14" bestFit="1" customWidth="1"/>
    <col min="24" max="24" width="22.5703125" style="14" customWidth="1"/>
    <col min="25" max="16384" width="11.42578125" style="14"/>
  </cols>
  <sheetData>
    <row r="1" spans="1:28" s="123" customFormat="1" ht="114.75" x14ac:dyDescent="0.2">
      <c r="A1" s="123" t="s">
        <v>221</v>
      </c>
      <c r="B1" s="123" t="s">
        <v>222</v>
      </c>
      <c r="C1" s="123" t="s">
        <v>53</v>
      </c>
      <c r="D1" s="123" t="s">
        <v>223</v>
      </c>
      <c r="E1" s="123" t="s">
        <v>224</v>
      </c>
      <c r="F1" s="123" t="s">
        <v>225</v>
      </c>
      <c r="G1" s="123" t="s">
        <v>61</v>
      </c>
      <c r="H1" s="123" t="s">
        <v>49</v>
      </c>
      <c r="I1" s="123" t="s">
        <v>50</v>
      </c>
      <c r="J1" s="123" t="s">
        <v>51</v>
      </c>
      <c r="K1" s="123" t="s">
        <v>52</v>
      </c>
      <c r="L1" s="123" t="s">
        <v>226</v>
      </c>
      <c r="M1" s="123" t="s">
        <v>227</v>
      </c>
      <c r="N1" s="123" t="s">
        <v>228</v>
      </c>
      <c r="O1" s="123" t="s">
        <v>74</v>
      </c>
      <c r="P1" s="123" t="s">
        <v>229</v>
      </c>
      <c r="Q1" s="123" t="s">
        <v>237</v>
      </c>
      <c r="R1" s="123" t="s">
        <v>236</v>
      </c>
      <c r="S1" s="123" t="s">
        <v>178</v>
      </c>
      <c r="T1" s="123" t="s">
        <v>238</v>
      </c>
      <c r="U1" s="123" t="s">
        <v>230</v>
      </c>
      <c r="V1" s="123" t="s">
        <v>231</v>
      </c>
      <c r="W1" s="123" t="s">
        <v>132</v>
      </c>
      <c r="X1" s="123" t="s">
        <v>232</v>
      </c>
      <c r="Y1" s="123" t="s">
        <v>134</v>
      </c>
      <c r="Z1" s="123" t="s">
        <v>251</v>
      </c>
      <c r="AA1" s="123" t="s">
        <v>250</v>
      </c>
      <c r="AB1" s="123" t="s">
        <v>254</v>
      </c>
    </row>
    <row r="2" spans="1:28" s="170" customFormat="1" ht="240.75" customHeight="1" x14ac:dyDescent="0.2">
      <c r="A2" s="167">
        <f>Analyse!M1</f>
        <v>0</v>
      </c>
      <c r="B2" s="168">
        <f>Analyse!B4</f>
        <v>0</v>
      </c>
      <c r="C2" s="169">
        <f>Analyse!B101</f>
        <v>0</v>
      </c>
      <c r="D2" s="169" t="str">
        <f>Analyse!B5&amp;CHAR(10)&amp;Analyse!B6&amp;CHAR(10)&amp;Analyse!B9&amp;CHAR(10)&amp;Analyse!B10&amp;" "&amp;Analyse!B11</f>
        <v>0
0
0
0 0</v>
      </c>
      <c r="E2" s="169" t="str">
        <f>Analyse!C14&amp;" "&amp;Analyse!B14&amp;","&amp;" "&amp;Analyse!D14</f>
        <v>0 0, 0</v>
      </c>
      <c r="F2" s="169">
        <f>Analyse!F14</f>
        <v>0</v>
      </c>
      <c r="G2" s="169">
        <f>Analyse!B6</f>
        <v>0</v>
      </c>
      <c r="H2" s="168">
        <f>Analyse!B8</f>
        <v>0</v>
      </c>
      <c r="I2" s="168">
        <f>Analyse!B9</f>
        <v>0</v>
      </c>
      <c r="J2" s="168">
        <f>Analyse!B10</f>
        <v>0</v>
      </c>
      <c r="K2" s="168">
        <f>Analyse!B11</f>
        <v>0</v>
      </c>
      <c r="L2" s="168"/>
      <c r="M2" s="168">
        <f>Analyse!A19</f>
        <v>0</v>
      </c>
      <c r="N2" s="124">
        <f>Analyse!A22</f>
        <v>0</v>
      </c>
      <c r="O2" s="125" t="str">
        <f>Analyse!B26&amp;" "&amp;Analyse!D26&amp;" "&amp;Analyse!C26&amp;CHAR(10)&amp;Analyse!B27&amp;" "&amp;Analyse!D27&amp;" "&amp;Analyse!C27&amp;CHAR(10)&amp;Analyse!B28&amp;" "&amp;Analyse!D28&amp;" "&amp;Analyse!C28&amp;CHAR(10)&amp;Analyse!B29&amp;" "&amp;Analyse!D29&amp;" "&amp;Analyse!C29&amp;CHAR(10)&amp;Analyse!B30&amp;" "&amp;Analyse!D30&amp;" "&amp;Analyse!C30</f>
        <v>La Belle Vert Jean 
0 0 0
0 0 0
0 0 0
0 0 0</v>
      </c>
      <c r="P2" s="125">
        <f>Analyse!A33</f>
        <v>0</v>
      </c>
      <c r="Q2" s="126">
        <f>(SUM(Analyse!D48:I48))/3</f>
        <v>0</v>
      </c>
      <c r="R2" s="127">
        <f>(SUM(Analyse!D61:I61))/3</f>
        <v>0</v>
      </c>
      <c r="S2" s="127">
        <f>SUM(Analyse!D76:G76)</f>
        <v>0</v>
      </c>
      <c r="T2" s="127">
        <f>SUM(Analyse!D91:G91)</f>
        <v>0</v>
      </c>
      <c r="U2" s="128">
        <f>Analyse!D113</f>
        <v>0</v>
      </c>
      <c r="V2" s="128">
        <f>SUM(Analyse!D111:G111)</f>
        <v>0</v>
      </c>
      <c r="W2" s="129" t="e">
        <f>Analyse!N71</f>
        <v>#DIV/0!</v>
      </c>
      <c r="X2" s="130">
        <f>Analyse!N74</f>
        <v>0</v>
      </c>
      <c r="Y2" s="130">
        <f>Analyse!N78</f>
        <v>0</v>
      </c>
      <c r="Z2" s="166">
        <f>Analyse!L111</f>
        <v>0</v>
      </c>
      <c r="AA2" s="166">
        <f>Analyse!L112</f>
        <v>0</v>
      </c>
      <c r="AB2" s="130" t="e">
        <f>Analyse!N111</f>
        <v>#DIV/0!</v>
      </c>
    </row>
  </sheetData>
  <sheetProtection selectLockedCells="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6"/>
  <sheetViews>
    <sheetView workbookViewId="0">
      <selection activeCell="G4" sqref="G4"/>
    </sheetView>
  </sheetViews>
  <sheetFormatPr baseColWidth="10" defaultRowHeight="12" x14ac:dyDescent="0.2"/>
  <cols>
    <col min="1" max="3" width="15.140625" customWidth="1"/>
    <col min="5" max="5" width="32.7109375" bestFit="1" customWidth="1"/>
    <col min="16" max="16" width="11.42578125" style="1"/>
    <col min="17" max="17" width="46.140625" bestFit="1" customWidth="1"/>
    <col min="19" max="19" width="77.42578125" bestFit="1" customWidth="1"/>
    <col min="21" max="21" width="18.5703125" bestFit="1" customWidth="1"/>
    <col min="23" max="23" width="38.85546875" bestFit="1" customWidth="1"/>
    <col min="25" max="25" width="14.85546875" bestFit="1" customWidth="1"/>
    <col min="27" max="27" width="53.7109375" customWidth="1"/>
    <col min="33" max="33" width="34.5703125" bestFit="1" customWidth="1"/>
    <col min="35" max="35" width="33" customWidth="1"/>
  </cols>
  <sheetData>
    <row r="1" spans="1:42" ht="30" customHeight="1" thickBot="1" x14ac:dyDescent="0.25">
      <c r="A1" t="s">
        <v>10</v>
      </c>
      <c r="C1" t="s">
        <v>54</v>
      </c>
      <c r="E1" s="1" t="s">
        <v>15</v>
      </c>
      <c r="G1" s="1" t="s">
        <v>16</v>
      </c>
      <c r="H1">
        <v>1000</v>
      </c>
      <c r="J1" s="1"/>
      <c r="K1" s="1" t="s">
        <v>40</v>
      </c>
      <c r="L1" s="1"/>
      <c r="M1" s="1" t="s">
        <v>47</v>
      </c>
      <c r="N1" s="1" t="s">
        <v>106</v>
      </c>
      <c r="O1" s="1" t="s">
        <v>104</v>
      </c>
      <c r="P1" s="1" t="s">
        <v>105</v>
      </c>
      <c r="Q1" s="21" t="s">
        <v>61</v>
      </c>
      <c r="S1" s="21" t="s">
        <v>76</v>
      </c>
      <c r="U1" s="21" t="s">
        <v>85</v>
      </c>
      <c r="W1" s="21" t="s">
        <v>31</v>
      </c>
      <c r="Y1" s="21" t="s">
        <v>120</v>
      </c>
      <c r="AA1" s="21" t="s">
        <v>124</v>
      </c>
      <c r="AC1" s="21" t="s">
        <v>128</v>
      </c>
      <c r="AE1" s="46" t="s">
        <v>135</v>
      </c>
      <c r="AG1" s="21" t="s">
        <v>133</v>
      </c>
      <c r="AI1" s="21" t="s">
        <v>134</v>
      </c>
      <c r="AK1" s="21" t="s">
        <v>167</v>
      </c>
      <c r="AM1" s="1" t="s">
        <v>214</v>
      </c>
    </row>
    <row r="2" spans="1:42" ht="12.75" thickTop="1" x14ac:dyDescent="0.2">
      <c r="A2" t="s">
        <v>5</v>
      </c>
      <c r="E2" t="s">
        <v>18</v>
      </c>
      <c r="G2" t="s">
        <v>280</v>
      </c>
      <c r="H2">
        <v>500</v>
      </c>
      <c r="K2" s="1" t="s">
        <v>41</v>
      </c>
      <c r="M2" s="1" t="s">
        <v>17</v>
      </c>
      <c r="N2" s="1" t="s">
        <v>110</v>
      </c>
      <c r="O2" s="1">
        <v>1</v>
      </c>
      <c r="P2" s="1">
        <v>1</v>
      </c>
      <c r="Q2" s="22" t="s">
        <v>62</v>
      </c>
      <c r="S2" s="22" t="s">
        <v>77</v>
      </c>
      <c r="U2" s="27">
        <v>0</v>
      </c>
      <c r="W2" s="22" t="s">
        <v>117</v>
      </c>
      <c r="Y2" s="22" t="s">
        <v>123</v>
      </c>
      <c r="AA2" s="22" t="s">
        <v>125</v>
      </c>
      <c r="AC2" s="22" t="s">
        <v>130</v>
      </c>
      <c r="AE2" s="45">
        <v>0.24</v>
      </c>
      <c r="AG2" s="22" t="s">
        <v>136</v>
      </c>
      <c r="AI2" s="22" t="s">
        <v>138</v>
      </c>
      <c r="AK2" s="22" t="s">
        <v>168</v>
      </c>
      <c r="AM2" s="1" t="s">
        <v>215</v>
      </c>
    </row>
    <row r="3" spans="1:42" ht="12.75" x14ac:dyDescent="0.2">
      <c r="A3" t="s">
        <v>6</v>
      </c>
      <c r="C3" t="s">
        <v>55</v>
      </c>
      <c r="E3" t="s">
        <v>19</v>
      </c>
      <c r="G3" t="s">
        <v>281</v>
      </c>
      <c r="H3">
        <v>1500</v>
      </c>
      <c r="K3" s="4" t="s">
        <v>42</v>
      </c>
      <c r="M3" s="1" t="s">
        <v>46</v>
      </c>
      <c r="N3" s="1" t="s">
        <v>111</v>
      </c>
      <c r="O3" s="1">
        <v>2</v>
      </c>
      <c r="P3" s="1">
        <v>2</v>
      </c>
      <c r="Q3" s="23" t="s">
        <v>63</v>
      </c>
      <c r="S3" s="23" t="s">
        <v>78</v>
      </c>
      <c r="U3" s="28">
        <v>0.25</v>
      </c>
      <c r="W3" s="23" t="s">
        <v>118</v>
      </c>
      <c r="Y3" s="23" t="s">
        <v>121</v>
      </c>
      <c r="AA3" s="23" t="s">
        <v>126</v>
      </c>
      <c r="AC3" s="23" t="s">
        <v>129</v>
      </c>
      <c r="AE3" s="45">
        <v>0.33</v>
      </c>
      <c r="AG3" s="23" t="s">
        <v>137</v>
      </c>
      <c r="AI3" s="23" t="s">
        <v>140</v>
      </c>
      <c r="AK3" s="23" t="s">
        <v>169</v>
      </c>
      <c r="AM3" s="1" t="s">
        <v>173</v>
      </c>
    </row>
    <row r="4" spans="1:42" x14ac:dyDescent="0.2">
      <c r="C4" t="s">
        <v>56</v>
      </c>
      <c r="E4" t="s">
        <v>20</v>
      </c>
      <c r="N4" s="1" t="s">
        <v>112</v>
      </c>
      <c r="O4" s="1">
        <v>3</v>
      </c>
      <c r="P4" s="1">
        <v>3</v>
      </c>
      <c r="Q4" s="22" t="s">
        <v>64</v>
      </c>
      <c r="S4" s="22" t="s">
        <v>79</v>
      </c>
      <c r="U4" s="27">
        <v>0.5</v>
      </c>
      <c r="W4" s="22" t="s">
        <v>119</v>
      </c>
      <c r="Y4" s="22" t="s">
        <v>122</v>
      </c>
      <c r="AA4" s="22" t="s">
        <v>127</v>
      </c>
      <c r="AC4" s="22" t="s">
        <v>131</v>
      </c>
      <c r="AE4" s="45">
        <v>0.5</v>
      </c>
      <c r="AG4" s="22"/>
      <c r="AI4" s="22" t="s">
        <v>139</v>
      </c>
      <c r="AK4" s="22" t="s">
        <v>170</v>
      </c>
      <c r="AM4" s="1"/>
      <c r="AP4" s="1"/>
    </row>
    <row r="5" spans="1:42" x14ac:dyDescent="0.2">
      <c r="E5" t="s">
        <v>21</v>
      </c>
      <c r="Q5" s="23" t="s">
        <v>65</v>
      </c>
      <c r="S5" s="23" t="s">
        <v>80</v>
      </c>
      <c r="U5" s="28">
        <v>0.75</v>
      </c>
      <c r="AP5" s="1"/>
    </row>
    <row r="6" spans="1:42" x14ac:dyDescent="0.2">
      <c r="E6" t="s">
        <v>22</v>
      </c>
      <c r="Q6" s="22" t="s">
        <v>66</v>
      </c>
      <c r="S6" s="22" t="s">
        <v>81</v>
      </c>
      <c r="U6" s="27">
        <v>1</v>
      </c>
      <c r="AP6" s="1"/>
    </row>
    <row r="7" spans="1:42" x14ac:dyDescent="0.2">
      <c r="E7" t="s">
        <v>23</v>
      </c>
      <c r="N7" s="1" t="s">
        <v>113</v>
      </c>
      <c r="Q7" s="23" t="s">
        <v>67</v>
      </c>
      <c r="AP7" s="1"/>
    </row>
    <row r="8" spans="1:42" x14ac:dyDescent="0.2">
      <c r="E8" t="s">
        <v>24</v>
      </c>
      <c r="N8" s="1" t="s">
        <v>114</v>
      </c>
      <c r="AI8" s="47"/>
      <c r="AP8" s="1"/>
    </row>
    <row r="9" spans="1:42" x14ac:dyDescent="0.2">
      <c r="E9" t="s">
        <v>25</v>
      </c>
      <c r="N9" s="1" t="s">
        <v>115</v>
      </c>
      <c r="AP9" s="1"/>
    </row>
    <row r="10" spans="1:42" x14ac:dyDescent="0.2">
      <c r="E10" t="s">
        <v>26</v>
      </c>
      <c r="AP10" s="1"/>
    </row>
    <row r="11" spans="1:42" x14ac:dyDescent="0.2">
      <c r="E11" t="s">
        <v>27</v>
      </c>
      <c r="AP11" s="1"/>
    </row>
    <row r="12" spans="1:42" x14ac:dyDescent="0.2">
      <c r="E12" t="s">
        <v>28</v>
      </c>
      <c r="AP12" s="1"/>
    </row>
    <row r="13" spans="1:42" x14ac:dyDescent="0.2">
      <c r="E13" t="s">
        <v>29</v>
      </c>
      <c r="AP13" s="1"/>
    </row>
    <row r="14" spans="1:42" x14ac:dyDescent="0.2">
      <c r="E14" t="s">
        <v>30</v>
      </c>
      <c r="AP14" s="1"/>
    </row>
    <row r="15" spans="1:42" x14ac:dyDescent="0.2">
      <c r="AP15" s="1"/>
    </row>
    <row r="16" spans="1:42" x14ac:dyDescent="0.2">
      <c r="AP16" s="1"/>
    </row>
    <row r="17" spans="42:42" x14ac:dyDescent="0.2">
      <c r="AP17" s="1"/>
    </row>
    <row r="18" spans="42:42" x14ac:dyDescent="0.2">
      <c r="AP18" s="1"/>
    </row>
    <row r="19" spans="42:42" x14ac:dyDescent="0.2">
      <c r="AP19" s="1"/>
    </row>
    <row r="20" spans="42:42" x14ac:dyDescent="0.2">
      <c r="AP20" s="1"/>
    </row>
    <row r="21" spans="42:42" x14ac:dyDescent="0.2">
      <c r="AP21" s="1"/>
    </row>
    <row r="22" spans="42:42" x14ac:dyDescent="0.2">
      <c r="AP22" s="1"/>
    </row>
    <row r="23" spans="42:42" x14ac:dyDescent="0.2">
      <c r="AP23" s="1"/>
    </row>
    <row r="24" spans="42:42" x14ac:dyDescent="0.2">
      <c r="AP24" s="1"/>
    </row>
    <row r="25" spans="42:42" x14ac:dyDescent="0.2">
      <c r="AP25" s="1"/>
    </row>
    <row r="26" spans="42:42" x14ac:dyDescent="0.2">
      <c r="AP26" s="1"/>
    </row>
  </sheetData>
  <sheetProtection selectLockedCells="1"/>
  <autoFilter ref="Q1:S1"/>
  <conditionalFormatting sqref="O2">
    <cfRule type="iconSet" priority="3">
      <iconSet iconSet="3Symbols2">
        <cfvo type="percent" val="0"/>
        <cfvo type="percent" val="33"/>
        <cfvo type="percent" val="67"/>
      </iconSet>
    </cfRule>
  </conditionalFormatting>
  <conditionalFormatting sqref="O5:P1048576 O2:O4">
    <cfRule type="iconSet" priority="1">
      <iconSet iconSet="3Symbols" showValue="0" reverse="1">
        <cfvo type="percent" val="0"/>
        <cfvo type="num" val="2"/>
        <cfvo type="num" val="3"/>
      </iconSet>
    </cfRule>
  </conditionalFormatting>
  <pageMargins left="0.7" right="0.7" top="0.75" bottom="0.75" header="0.3" footer="0.3"/>
  <pageSetup paperSize="9" orientation="portrait" r:id="rId1"/>
  <tableParts count="6">
    <tablePart r:id="rId2"/>
    <tablePart r:id="rId3"/>
    <tablePart r:id="rId4"/>
    <tablePart r:id="rId5"/>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5541FDC1D3B5498C64BC6E96958394" ma:contentTypeVersion="1" ma:contentTypeDescription="Crée un document." ma:contentTypeScope="" ma:versionID="6f2cca14b7b8d9433d99ac79578f7d54">
  <xsd:schema xmlns:xsd="http://www.w3.org/2001/XMLSchema" xmlns:xs="http://www.w3.org/2001/XMLSchema" xmlns:p="http://schemas.microsoft.com/office/2006/metadata/properties" xmlns:ns1="http://schemas.microsoft.com/sharepoint/v3" xmlns:ns2="7dc7280d-fec9-4c99-9736-8d7ecec3545c" targetNamespace="http://schemas.microsoft.com/office/2006/metadata/properties" ma:root="true" ma:fieldsID="346e23cb8d6c863e446151d3c3bcc7b0" ns1:_="" ns2:_="">
    <xsd:import namespace="http://schemas.microsoft.com/sharepoint/v3"/>
    <xsd:import namespace="7dc7280d-fec9-4c99-9736-8d7ecec3545c"/>
    <xsd:element name="properties">
      <xsd:complexType>
        <xsd:sequence>
          <xsd:element name="documentManagement">
            <xsd:complexType>
              <xsd:all>
                <xsd:element ref="ns2:h42ba7f56afd40d8a80558d45f27949a" minOccurs="0"/>
                <xsd:element ref="ns2:TaxCatchAll" minOccurs="0"/>
                <xsd:element ref="ns2:TaxCatchAllLabel" minOccurs="0"/>
                <xsd:element ref="ns2:o410524c08c94595afa657d6a91eb2e7" minOccurs="0"/>
                <xsd:element ref="ns2:k5578e8018b54236945b0d1339d2a6f5" minOccurs="0"/>
                <xsd:element ref="ns2:pf2f0a5c9c974145b8182a0b51177c44" minOccurs="0"/>
                <xsd:element ref="ns2:c806c3ad7ef948cca74e93affe552c52" minOccurs="0"/>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20" nillable="true" ma:displayName="Date de début de planification" ma:description="" ma:hidden="true" ma:internalName="PublishingStartDate">
      <xsd:simpleType>
        <xsd:restriction base="dms:Unknown"/>
      </xsd:simpleType>
    </xsd:element>
    <xsd:element name="PublishingExpirationDate" ma:index="21" nillable="true" ma:displayName="Date de fin de planification"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dc7280d-fec9-4c99-9736-8d7ecec3545c" elementFormDefault="qualified">
    <xsd:import namespace="http://schemas.microsoft.com/office/2006/documentManagement/types"/>
    <xsd:import namespace="http://schemas.microsoft.com/office/infopath/2007/PartnerControls"/>
    <xsd:element name="h42ba7f56afd40d8a80558d45f27949a" ma:index="8" nillable="true" ma:taxonomy="true" ma:internalName="h42ba7f56afd40d8a80558d45f27949a" ma:taxonomyFieldName="Acronyme" ma:displayName="Acronyme" ma:default="" ma:fieldId="{142ba7f5-6afd-40d8-a805-58d45f27949a}" ma:taxonomyMulti="true" ma:sspId="bd2caff6-d4fe-420c-943c-f16f78cb48fd" ma:termSetId="38c0c7f7-84fa-437a-aafb-c6610352d12b" ma:anchorId="00000000-0000-0000-0000-000000000000" ma:open="false" ma:isKeyword="false">
      <xsd:complexType>
        <xsd:sequence>
          <xsd:element ref="pc:Terms" minOccurs="0" maxOccurs="1"/>
        </xsd:sequence>
      </xsd:complexType>
    </xsd:element>
    <xsd:element name="TaxCatchAll" ma:index="9" nillable="true" ma:displayName="Colonne Attraper tout de Taxonomie" ma:description="" ma:hidden="true" ma:list="{b4232b1a-9f6a-4a47-b3df-bb2d02d0dd59}" ma:internalName="TaxCatchAll" ma:showField="CatchAllData" ma:web="7dc7280d-fec9-4c99-9736-8d7ecec3545c">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Colonne Attraper tout de Taxonomie1" ma:description="" ma:hidden="true" ma:list="{b4232b1a-9f6a-4a47-b3df-bb2d02d0dd59}" ma:internalName="TaxCatchAllLabel" ma:readOnly="true" ma:showField="CatchAllDataLabel" ma:web="7dc7280d-fec9-4c99-9736-8d7ecec3545c">
      <xsd:complexType>
        <xsd:complexContent>
          <xsd:extension base="dms:MultiChoiceLookup">
            <xsd:sequence>
              <xsd:element name="Value" type="dms:Lookup" maxOccurs="unbounded" minOccurs="0" nillable="true"/>
            </xsd:sequence>
          </xsd:extension>
        </xsd:complexContent>
      </xsd:complexType>
    </xsd:element>
    <xsd:element name="o410524c08c94595afa657d6a91eb2e7" ma:index="12" nillable="true" ma:taxonomy="true" ma:internalName="o410524c08c94595afa657d6a91eb2e7" ma:taxonomyFieldName="Departement" ma:displayName="Departement" ma:default="" ma:fieldId="{8410524c-08c9-4595-afa6-57d6a91eb2e7}" ma:taxonomyMulti="true" ma:sspId="bd2caff6-d4fe-420c-943c-f16f78cb48fd" ma:termSetId="02ed2265-73f2-4faa-ae96-9cead6fc97f6" ma:anchorId="00000000-0000-0000-0000-000000000000" ma:open="false" ma:isKeyword="false">
      <xsd:complexType>
        <xsd:sequence>
          <xsd:element ref="pc:Terms" minOccurs="0" maxOccurs="1"/>
        </xsd:sequence>
      </xsd:complexType>
    </xsd:element>
    <xsd:element name="k5578e8018b54236945b0d1339d2a6f5" ma:index="14" nillable="true" ma:taxonomy="true" ma:internalName="k5578e8018b54236945b0d1339d2a6f5" ma:taxonomyFieldName="Entite" ma:displayName="Entite" ma:default="" ma:fieldId="{45578e80-18b5-4236-945b-0d1339d2a6f5}" ma:taxonomyMulti="true" ma:sspId="bd2caff6-d4fe-420c-943c-f16f78cb48fd" ma:termSetId="fb9c7032-059a-4ea0-95c4-8ab766bf547e" ma:anchorId="00000000-0000-0000-0000-000000000000" ma:open="false" ma:isKeyword="false">
      <xsd:complexType>
        <xsd:sequence>
          <xsd:element ref="pc:Terms" minOccurs="0" maxOccurs="1"/>
        </xsd:sequence>
      </xsd:complexType>
    </xsd:element>
    <xsd:element name="pf2f0a5c9c974145b8182a0b51177c44" ma:index="16" nillable="true" ma:taxonomy="true" ma:internalName="pf2f0a5c9c974145b8182a0b51177c44" ma:taxonomyFieldName="Theme" ma:displayName="Theme" ma:default="" ma:fieldId="{9f2f0a5c-9c97-4145-b818-2a0b51177c44}" ma:taxonomyMulti="true" ma:sspId="bd2caff6-d4fe-420c-943c-f16f78cb48fd" ma:termSetId="df18bfcf-63cd-40a7-b198-afe70b5f3581" ma:anchorId="00000000-0000-0000-0000-000000000000" ma:open="false" ma:isKeyword="false">
      <xsd:complexType>
        <xsd:sequence>
          <xsd:element ref="pc:Terms" minOccurs="0" maxOccurs="1"/>
        </xsd:sequence>
      </xsd:complexType>
    </xsd:element>
    <xsd:element name="c806c3ad7ef948cca74e93affe552c52" ma:index="18" nillable="true" ma:taxonomy="true" ma:internalName="c806c3ad7ef948cca74e93affe552c52" ma:taxonomyFieldName="Type_x0020_du_x0020_document" ma:displayName="Type du document" ma:default="" ma:fieldId="{c806c3ad-7ef9-48cc-a74e-93affe552c52}" ma:taxonomyMulti="true" ma:sspId="bd2caff6-d4fe-420c-943c-f16f78cb48fd" ma:termSetId="bf214b23-d91c-4569-9460-efed2ff82ef9" ma:anchorId="00000000-0000-0000-0000-000000000000" ma:open="false" ma:isKeyword="false">
      <xsd:complexType>
        <xsd:sequence>
          <xsd:element ref="pc:Terms" minOccurs="0" maxOccurs="1"/>
        </xsd:sequence>
      </xsd:complexType>
    </xsd:element>
    <xsd:element name="SharedWithUsers" ma:index="2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dc7280d-fec9-4c99-9736-8d7ecec3545c">
      <Value>44</Value>
      <Value>379</Value>
      <Value>43</Value>
    </TaxCatchAll>
    <o410524c08c94595afa657d6a91eb2e7 xmlns="7dc7280d-fec9-4c99-9736-8d7ecec3545c">
      <Terms xmlns="http://schemas.microsoft.com/office/infopath/2007/PartnerControls">
        <TermInfo xmlns="http://schemas.microsoft.com/office/infopath/2007/PartnerControls">
          <TermName xmlns="http://schemas.microsoft.com/office/infopath/2007/PartnerControls">DECS</TermName>
          <TermId xmlns="http://schemas.microsoft.com/office/infopath/2007/PartnerControls">caa680fd-2b0d-48db-8ee0-17dad05b98d0</TermId>
        </TermInfo>
      </Terms>
    </o410524c08c94595afa657d6a91eb2e7>
    <pf2f0a5c9c974145b8182a0b51177c44 xmlns="7dc7280d-fec9-4c99-9736-8d7ecec3545c">
      <Terms xmlns="http://schemas.microsoft.com/office/infopath/2007/PartnerControls"/>
    </pf2f0a5c9c974145b8182a0b51177c44>
    <k5578e8018b54236945b0d1339d2a6f5 xmlns="7dc7280d-fec9-4c99-9736-8d7ecec3545c">
      <Terms xmlns="http://schemas.microsoft.com/office/infopath/2007/PartnerControls">
        <TermInfo xmlns="http://schemas.microsoft.com/office/infopath/2007/PartnerControls">
          <TermName xmlns="http://schemas.microsoft.com/office/infopath/2007/PartnerControls">Service de l'économie</TermName>
          <TermId xmlns="http://schemas.microsoft.com/office/infopath/2007/PartnerControls">28e2b12d-03c7-4ef7-8dc9-e7b0f012cd80</TermId>
        </TermInfo>
      </Terms>
    </k5578e8018b54236945b0d1339d2a6f5>
    <PublishingExpirationDate xmlns="http://schemas.microsoft.com/sharepoint/v3" xsi:nil="true"/>
    <PublishingStartDate xmlns="http://schemas.microsoft.com/sharepoint/v3" xsi:nil="true"/>
    <h42ba7f56afd40d8a80558d45f27949a xmlns="7dc7280d-fec9-4c99-9736-8d7ecec3545c">
      <Terms xmlns="http://schemas.microsoft.com/office/infopath/2007/PartnerControls">
        <TermInfo xmlns="http://schemas.microsoft.com/office/infopath/2007/PartnerControls">
          <TermName xmlns="http://schemas.microsoft.com/office/infopath/2007/PartnerControls">NECO</TermName>
          <TermId xmlns="http://schemas.microsoft.com/office/infopath/2007/PartnerControls">bb92d1e0-d509-49e3-a6b6-44642a22190a</TermId>
        </TermInfo>
      </Terms>
    </h42ba7f56afd40d8a80558d45f27949a>
    <c806c3ad7ef948cca74e93affe552c52 xmlns="7dc7280d-fec9-4c99-9736-8d7ecec3545c">
      <Terms xmlns="http://schemas.microsoft.com/office/infopath/2007/PartnerControls"/>
    </c806c3ad7ef948cca74e93affe552c52>
  </documentManagement>
</p:properties>
</file>

<file path=customXml/itemProps1.xml><?xml version="1.0" encoding="utf-8"?>
<ds:datastoreItem xmlns:ds="http://schemas.openxmlformats.org/officeDocument/2006/customXml" ds:itemID="{0DC3F3E0-5E87-4A8D-BCE0-20E55C5EB1D0}"/>
</file>

<file path=customXml/itemProps2.xml><?xml version="1.0" encoding="utf-8"?>
<ds:datastoreItem xmlns:ds="http://schemas.openxmlformats.org/officeDocument/2006/customXml" ds:itemID="{2CD4A25F-E35C-476A-B4CF-6B4B11A7F0ED}"/>
</file>

<file path=customXml/itemProps3.xml><?xml version="1.0" encoding="utf-8"?>
<ds:datastoreItem xmlns:ds="http://schemas.openxmlformats.org/officeDocument/2006/customXml" ds:itemID="{ECF21916-CF4C-48DD-A5DA-32F6D53562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6</vt:i4>
      </vt:variant>
    </vt:vector>
  </HeadingPairs>
  <TitlesOfParts>
    <vt:vector size="15" baseType="lpstr">
      <vt:lpstr>Instructions</vt:lpstr>
      <vt:lpstr>Formulaire 1_Données</vt:lpstr>
      <vt:lpstr>Analyse</vt:lpstr>
      <vt:lpstr>Formulaire 2_Modèle efficacité</vt:lpstr>
      <vt:lpstr>Formulaire 3_Durabilité</vt:lpstr>
      <vt:lpstr>Durabilité_analyse</vt:lpstr>
      <vt:lpstr>Durabilité_graphique</vt:lpstr>
      <vt:lpstr>LigneSuivi_Decision</vt:lpstr>
      <vt:lpstr>ListesDeroulantes</vt:lpstr>
      <vt:lpstr>Analyse!Impression_des_titres</vt:lpstr>
      <vt:lpstr>'Formulaire 1_Données'!Impression_des_titres</vt:lpstr>
      <vt:lpstr>NbCar</vt:lpstr>
      <vt:lpstr>Analyse!Zone_d_impression</vt:lpstr>
      <vt:lpstr>'Formulaire 1_Données'!Zone_d_impression</vt:lpstr>
      <vt:lpstr>'Formulaire 3_Durabilité'!Zone_d_impression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ECOPROX canevas appel à projets 2022</dc:title>
  <dc:creator>Zava Olivier</dc:creator>
  <cp:lastModifiedBy>Huguelet-Meystre Gregory</cp:lastModifiedBy>
  <cp:lastPrinted>2022-02-10T09:29:32Z</cp:lastPrinted>
  <dcterms:created xsi:type="dcterms:W3CDTF">1996-03-19T10:39:18Z</dcterms:created>
  <dcterms:modified xsi:type="dcterms:W3CDTF">2022-03-16T15:03:43Z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0x010100965541FDC1D3B5498C64BC6E96958394</vt:lpwstr>
  </property>
  <property fmtid="{D5CDD505-2E9C-101B-9397-08002B2CF9AE}" pid="3" name="Entite">
    <vt:lpwstr>44;#Service de l'économie|28e2b12d-03c7-4ef7-8dc9-e7b0f012cd80</vt:lpwstr>
  </property>
  <property fmtid="{D5CDD505-2E9C-101B-9397-08002B2CF9AE}" pid="4" name="Acronyme">
    <vt:lpwstr>43;#NECO|bb92d1e0-d509-49e3-a6b6-44642a22190a</vt:lpwstr>
  </property>
  <property fmtid="{D5CDD505-2E9C-101B-9397-08002B2CF9AE}" pid="5" name="Theme">
    <vt:lpwstr/>
  </property>
  <property fmtid="{D5CDD505-2E9C-101B-9397-08002B2CF9AE}" pid="6" name="Departement">
    <vt:lpwstr>379;#DECS|caa680fd-2b0d-48db-8ee0-17dad05b98d0</vt:lpwstr>
  </property>
  <property fmtid="{D5CDD505-2E9C-101B-9397-08002B2CF9AE}" pid="7" name="Type du document">
    <vt:lpwstr/>
  </property>
</Properties>
</file>